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1"/>
  </bookViews>
  <sheets>
    <sheet name="дод.1" sheetId="1" r:id="rId1"/>
    <sheet name="дод_2" sheetId="2" r:id="rId2"/>
  </sheets>
  <definedNames>
    <definedName name="_xlfn.AGGREGATE" hidden="1">#NAME?</definedName>
    <definedName name="_xlnm.Print_Area" localSheetId="0">'дод.1'!$A$1:$F$59</definedName>
    <definedName name="_xlnm.Print_Area" localSheetId="1">'дод_2'!$B$1:$Q$98</definedName>
  </definedNames>
  <calcPr fullCalcOnLoad="1"/>
</workbook>
</file>

<file path=xl/sharedStrings.xml><?xml version="1.0" encoding="utf-8"?>
<sst xmlns="http://schemas.openxmlformats.org/spreadsheetml/2006/main" count="344" uniqueCount="273">
  <si>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</si>
  <si>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</si>
  <si>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</si>
  <si>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</si>
  <si>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</si>
  <si>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</si>
  <si>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</si>
  <si>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</si>
  <si>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</si>
  <si>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Код функціональної класифікації видатків та кредитування бюджету</t>
  </si>
  <si>
    <t>010116</t>
  </si>
  <si>
    <t>бюджет розвитку</t>
  </si>
  <si>
    <t>1060</t>
  </si>
  <si>
    <t>150101</t>
  </si>
  <si>
    <t>Код тимчасової класифікації видатків та кредитування місцевого бюджету</t>
  </si>
  <si>
    <r>
      <t>Код програмної класифікації видатків та кредитування місцевого бюджету</t>
    </r>
    <r>
      <rPr>
        <vertAlign val="superscript"/>
        <sz val="8"/>
        <rFont val="Times New Roman"/>
        <family val="1"/>
      </rPr>
      <t>1</t>
    </r>
  </si>
  <si>
    <r>
      <rPr>
        <vertAlign val="superscript"/>
        <sz val="10"/>
        <rFont val="Times New Roman"/>
        <family val="1"/>
      </rPr>
      <t>1</t>
    </r>
    <r>
      <rPr>
        <sz val="10"/>
        <rFont val="Times New Roman"/>
        <family val="1"/>
      </rPr>
      <t xml:space="preserve"> Заповнюється у разі прийняття відповідною місцевою радою рішення про застосування ПЦМ у бюджетному процесі.</t>
    </r>
  </si>
  <si>
    <r>
      <rPr>
        <vertAlign val="superscript"/>
        <sz val="10"/>
        <rFont val="Times New Roman"/>
        <family val="1"/>
      </rPr>
      <t>2</t>
    </r>
    <r>
      <rPr>
        <sz val="10"/>
        <rFont val="Times New Roman"/>
        <family val="1"/>
      </rPr>
      <t xml:space="preserve">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t>
    </r>
  </si>
  <si>
    <r>
      <t>Найменування
згідно з типовою відомчою/типовою програмною</t>
    </r>
    <r>
      <rPr>
        <vertAlign val="superscript"/>
        <sz val="10"/>
        <rFont val="Times New Roman"/>
        <family val="1"/>
      </rPr>
      <t>2</t>
    </r>
    <r>
      <rPr>
        <sz val="10"/>
        <rFont val="Times New Roman"/>
        <family val="1"/>
      </rPr>
      <t>/тимчасовою класифікацією видатків та кредитування місцевого бюджету</t>
    </r>
  </si>
  <si>
    <t>грн.</t>
  </si>
  <si>
    <t>Керуючий справами виконавчого апарату районної ради                            В.О.Стратій</t>
  </si>
  <si>
    <t>Органи місцевого самоврядування</t>
  </si>
  <si>
    <t>070201</t>
  </si>
  <si>
    <t>070303</t>
  </si>
  <si>
    <t>070401</t>
  </si>
  <si>
    <t>070802</t>
  </si>
  <si>
    <t>070804</t>
  </si>
  <si>
    <t>070805</t>
  </si>
  <si>
    <t>070806</t>
  </si>
  <si>
    <t>070807</t>
  </si>
  <si>
    <t>070808</t>
  </si>
  <si>
    <t>Дитячi будинки (в т.ч. сiмейного типу, прийомнi сiм`ї)</t>
  </si>
  <si>
    <t>Позашкільні заклади освіти, заходи із позашкільної роботи з дітьми</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</si>
  <si>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</si>
  <si>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</si>
  <si>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</si>
  <si>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</si>
  <si>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</si>
  <si>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 сиротам та дітям позбавленим батьківського піклування, яким виповнилося 18 років</t>
  </si>
  <si>
    <t>080800</t>
  </si>
  <si>
    <t>Центри первинної медичної (медико-санітарної) допомоги</t>
  </si>
  <si>
    <t>090201</t>
  </si>
  <si>
    <t>090202</t>
  </si>
  <si>
    <t>090203</t>
  </si>
  <si>
    <t>090204</t>
  </si>
  <si>
    <t>090205</t>
  </si>
  <si>
    <t>090207</t>
  </si>
  <si>
    <t>090208</t>
  </si>
  <si>
    <t>090209</t>
  </si>
  <si>
    <t>090210</t>
  </si>
  <si>
    <t>090211</t>
  </si>
  <si>
    <t>090212</t>
  </si>
  <si>
    <t>090214</t>
  </si>
  <si>
    <t>090215</t>
  </si>
  <si>
    <t>090216</t>
  </si>
  <si>
    <t>090302</t>
  </si>
  <si>
    <t>090303</t>
  </si>
  <si>
    <t>090304</t>
  </si>
  <si>
    <t>090305</t>
  </si>
  <si>
    <t>090306</t>
  </si>
  <si>
    <t>090307</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</si>
  <si>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</si>
  <si>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</si>
  <si>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</si>
  <si>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</si>
  <si>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</si>
  <si>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</si>
  <si>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</si>
  <si>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</si>
  <si>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Пільги на медичне обслуговування громадян, які постраждали внаслідок Чорнобильської катастрофи</t>
  </si>
  <si>
    <t>Пільги окремим категоріям громадян з послуг зв"язку</t>
  </si>
  <si>
    <t>Пільги багатодітним сім"ям на житлово-комунальні послуги</t>
  </si>
  <si>
    <t>Пільги багатодітним сім"ям на придбання твердого палива та скрапленого газу</t>
  </si>
  <si>
    <t>Допомога у зв"язку з вагітністю і пологами</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</si>
  <si>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</si>
  <si>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</si>
  <si>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</si>
  <si>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</si>
  <si>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090401</t>
  </si>
  <si>
    <t>090405</t>
  </si>
  <si>
    <t>Державна соціальна допомога малозабезпеченим сім"ям</t>
  </si>
  <si>
    <t>Субсидії населенню для відшкодування витрат на оплату житлово-комунальних послуг</t>
  </si>
  <si>
    <t>090413</t>
  </si>
  <si>
    <t>090417</t>
  </si>
  <si>
    <t>Допомога по догляду за інвалідами 1-2 групи, внаслідок психічного розладу</t>
  </si>
  <si>
    <t>Витрати на поховання учасників бойових дій та інвалідів війни</t>
  </si>
  <si>
    <t>091101</t>
  </si>
  <si>
    <t>091102</t>
  </si>
  <si>
    <t>091103</t>
  </si>
  <si>
    <t>091106</t>
  </si>
  <si>
    <t>091108</t>
  </si>
  <si>
    <t>091204</t>
  </si>
  <si>
    <t>091205</t>
  </si>
  <si>
    <t>091209</t>
  </si>
  <si>
    <t>091300</t>
  </si>
  <si>
    <t>091303</t>
  </si>
  <si>
    <t>091304</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</si>
  <si>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</si>
  <si>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</si>
  <si>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</si>
  <si>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 xml:space="preserve">Інші видатки </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</si>
  <si>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</si>
  <si>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Територіальні центри соціального обслуговування (надання соціальних послуг) </t>
  </si>
  <si>
    <t xml:space="preserve">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</si>
  <si>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Фінансова підтримка громадських організацій інвалідів і ветеранів (Томашпільська районна рада ветеранів та інвалідів)</t>
  </si>
  <si>
    <t>Державна соціальна допомога інвалідам з дитинства та дітям -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</si>
  <si>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</si>
  <si>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</si>
  <si>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110201</t>
  </si>
  <si>
    <t>110202</t>
  </si>
  <si>
    <t>110204</t>
  </si>
  <si>
    <t>110205</t>
  </si>
  <si>
    <t>110502</t>
  </si>
  <si>
    <t>Бібліотеки</t>
  </si>
  <si>
    <t>Музеї і виставки</t>
  </si>
  <si>
    <t>Палаци і будинки культури, клуби та інші заклади клубного типу</t>
  </si>
  <si>
    <t>Школи естетичного виховання дітей</t>
  </si>
  <si>
    <t>Інші культурно-освітні заклади та заходи</t>
  </si>
  <si>
    <t>130102</t>
  </si>
  <si>
    <t>130107</t>
  </si>
  <si>
    <t>Проведення навчально-тренувальних зборів і змагань</t>
  </si>
  <si>
    <t>Утримання та навчально-тренувальна робота дитячо-юнацьких спортивних шкіл</t>
  </si>
  <si>
    <t>170102</t>
  </si>
  <si>
    <t>170302</t>
  </si>
  <si>
    <t>Капітальні вкладення</t>
  </si>
  <si>
    <t>Компенсаційні виплати на пільговий проїзд автомобільним транспортом окремим категоріям громадян</t>
  </si>
  <si>
    <t xml:space="preserve">Компенсаційні виплати на пільговий проїзд окремих категорій громадян на залізничному транспорті </t>
  </si>
  <si>
    <t>250000</t>
  </si>
  <si>
    <t>250102</t>
  </si>
  <si>
    <t>250404</t>
  </si>
  <si>
    <t>Резервний фонд</t>
  </si>
  <si>
    <t>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</si>
  <si>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</si>
  <si>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t>
  </si>
  <si>
    <t>(до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</si>
  <si>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Допомога до досягнення дитиною трирічного віку</t>
  </si>
  <si>
    <t>0111</t>
  </si>
  <si>
    <t>0921</t>
  </si>
  <si>
    <t>0910</t>
  </si>
  <si>
    <t>0960</t>
  </si>
  <si>
    <t>0990</t>
  </si>
  <si>
    <t>080101</t>
  </si>
  <si>
    <t>Лікарні</t>
  </si>
  <si>
    <t>1030</t>
  </si>
  <si>
    <t>1070</t>
  </si>
  <si>
    <t>1040</t>
  </si>
  <si>
    <t>1010</t>
  </si>
  <si>
    <t>1020</t>
  </si>
  <si>
    <t>0824</t>
  </si>
  <si>
    <t>0828</t>
  </si>
  <si>
    <t>0829</t>
  </si>
  <si>
    <t>0810</t>
  </si>
  <si>
    <t>0133</t>
  </si>
  <si>
    <t>01</t>
  </si>
  <si>
    <t>Районна рада</t>
  </si>
  <si>
    <t>120201</t>
  </si>
  <si>
    <t>0830</t>
  </si>
  <si>
    <t>Періодичні  видання (газети і журнали)</t>
  </si>
  <si>
    <t>03</t>
  </si>
  <si>
    <t>Районна державна адміністрація</t>
  </si>
  <si>
    <t>10</t>
  </si>
  <si>
    <t>Відділ освіти райдержадміністрації</t>
  </si>
  <si>
    <t xml:space="preserve"> Загальноосвітні школи (в т. ч. школа-дитячий садок, інтернат при школі), спеціалізовані школи, ліцеї, гімназії, колегіуми </t>
  </si>
  <si>
    <t>15</t>
  </si>
  <si>
    <t>Управління праці та соціального захисту населення</t>
  </si>
  <si>
    <t>24</t>
  </si>
  <si>
    <t>Відділ культури і туризму райдержадміністрації</t>
  </si>
  <si>
    <t>ВСЬОГО ВИДАТКІВ</t>
  </si>
  <si>
    <t>76</t>
  </si>
  <si>
    <t>Фінансове управління райдержадміністрації</t>
  </si>
  <si>
    <t>Видатки, не віднесені до основних груп </t>
  </si>
  <si>
    <t>Офіційні трансферти  до інших бюджетів:</t>
  </si>
  <si>
    <t>250300</t>
  </si>
  <si>
    <t>РАЗОМ ВИДАТКІВ</t>
  </si>
  <si>
    <t>090412</t>
  </si>
  <si>
    <t xml:space="preserve">Інші видатки на соціальний захист населення </t>
  </si>
  <si>
    <t>1090</t>
  </si>
  <si>
    <t>0470</t>
  </si>
  <si>
    <t>090308</t>
  </si>
  <si>
    <t>Допомога при усиновленні дитини</t>
  </si>
  <si>
    <t>250380</t>
  </si>
  <si>
    <t>Лінійна лікарня станції Вапнярка ДП "Одеська залізниця"</t>
  </si>
  <si>
    <t>Томашпільська ЦРЛ</t>
  </si>
  <si>
    <t>0731</t>
  </si>
  <si>
    <t>0180</t>
  </si>
  <si>
    <t>Код</t>
  </si>
  <si>
    <t>Найменування згідно
 з класифікацією доходів бюджету</t>
  </si>
  <si>
    <t>в т.ч. бюджет розвитку</t>
  </si>
  <si>
    <t>Податкові надходження  </t>
  </si>
  <si>
    <t>11000000 </t>
  </si>
  <si>
    <t>Податки на доходи, податки на прибуток, податки на збільшення ринкової вартості</t>
  </si>
  <si>
    <t>11010000 </t>
  </si>
  <si>
    <t>Податок та збір на доходи фізичних осіб   </t>
  </si>
  <si>
    <t>11010100 </t>
  </si>
  <si>
    <t xml:space="preserve">Податок на доходи фізичних осіб, що сплачується податковими агентами, із доходів платника податку у вигляді заробітної плати      </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</si>
  <si>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</si>
  <si>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</si>
  <si>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</si>
  <si>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</si>
  <si>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 xml:space="preserve">Податок на прибуток підприємств  </t>
  </si>
  <si>
    <t xml:space="preserve">Податок на прибуток підприємств та фінансових установ комунальної власності </t>
  </si>
  <si>
    <t>20000000 </t>
  </si>
  <si>
    <t>Неподаткові надходження   </t>
  </si>
  <si>
    <t>21000000 </t>
  </si>
  <si>
    <t xml:space="preserve">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</si>
  <si>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</si>
  <si>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</si>
  <si>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r>
      <t>22000000</t>
    </r>
    <r>
      <rPr>
        <sz val="11"/>
        <rFont val="Times New Roman"/>
        <family val="1"/>
      </rPr>
      <t> </t>
    </r>
  </si>
  <si>
    <t>Адміністративні збори та платежі, доходи від некомерційної господарської діяльності </t>
  </si>
  <si>
    <t xml:space="preserve">Надходження від орендної плати за користування цілісним майновим комплексом та іншим державним майном  </t>
  </si>
  <si>
    <t xml:space="preserve">Надходження від орендної плати за користування цілісним майновим комплексом та іншим майном, що перебуває в комунальній власності </t>
  </si>
  <si>
    <t>25000000 </t>
  </si>
  <si>
    <t>Власні надходження бюджетних установ  </t>
  </si>
  <si>
    <t>25010000 </t>
  </si>
  <si>
    <t xml:space="preserve">Надходження від плати за послуги, що надаються бюджетними установами згідно із законодавством </t>
  </si>
  <si>
    <t>25010100 </t>
  </si>
  <si>
    <t xml:space="preserve">Плата за послуги, що надаються бюджетними установами згідно з їх основною діяльністю </t>
  </si>
  <si>
    <t>25010300 </t>
  </si>
  <si>
    <t xml:space="preserve">Плата за оренду майна бюджетних установ  </t>
  </si>
  <si>
    <t>25020000 </t>
  </si>
  <si>
    <t>Інші джерела власних надходжень бюджетних установ  </t>
  </si>
  <si>
    <t>25020200 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</si>
  <si>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</si>
  <si>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Всього доходів</t>
  </si>
  <si>
    <t>40000000 </t>
  </si>
  <si>
    <t>Офіційні трансферти  </t>
  </si>
  <si>
    <t>41000000 </t>
  </si>
  <si>
    <t>Від органів державного управління  </t>
  </si>
  <si>
    <t>41020000 </t>
  </si>
  <si>
    <t>Дотації  </t>
  </si>
  <si>
    <t>41030000 </t>
  </si>
  <si>
    <t>Субвенції  </t>
  </si>
  <si>
    <t>41030600 </t>
  </si>
  <si>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</si>
  <si>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41030800 </t>
  </si>
  <si>
    <t>41030900 </t>
  </si>
  <si>
    <t xml:space="preserve">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       </t>
  </si>
  <si>
    <t>41031000 </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</si>
  <si>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</si>
  <si>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</si>
  <si>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</si>
  <si>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41035800 </t>
  </si>
  <si>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</si>
  <si>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41035000 </t>
  </si>
  <si>
    <t>Інші субвенції </t>
  </si>
  <si>
    <t>Разом доходів</t>
  </si>
  <si>
    <t xml:space="preserve">Субвенція з Комаргородського сільського бюджету на культурно-освітні послуги, що надаються клубними та бібліотечними закладами </t>
  </si>
  <si>
    <t>0726</t>
  </si>
  <si>
    <t>Інші субвенції</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</si>
  <si>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</si>
  <si>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сільських  бюджетів на дошкільну освіту</t>
  </si>
  <si>
    <t xml:space="preserve">Субвенція з сільських  бюджетів на культурно-освітні послуги, що надаються клубними та бібліотечними закладами </t>
  </si>
  <si>
    <t>090406</t>
  </si>
  <si>
    <t>Субсидії населенню для відшкодування витрат на придбання твердого та рідкого пічного побутового палива і скрапленого газу</t>
  </si>
  <si>
    <t>Стабілізаційна дотація</t>
  </si>
  <si>
    <t>250313</t>
  </si>
  <si>
    <t>Субвенція з Комаргородського сільського бюджету на забезпечення ліками хворих на гіпертонічну хворобу</t>
  </si>
  <si>
    <t>250203</t>
  </si>
  <si>
    <t>0160</t>
  </si>
  <si>
    <t>Проведення виборів депутатів місцевих рад та сільських, селищних, міських голів</t>
  </si>
  <si>
    <t>Субвенція з державного бюджету місцевим бюджетам на проведення виборів депутатів місцевих рад та сільських, селищних, міських голів</t>
  </si>
  <si>
    <t>Субвенція з обласного бюджету як переможцю 4-го етапу 12-го Обласного конкурсу проектів розвитку територіальних громад («Комфортні умови  для  безпеки та  розвитку  дитячих талантів» (ремонт головного ходу і входу в підвал б. к.)</t>
  </si>
  <si>
    <t>Субвенція з Кислицького сільського бюджету для забезпечення ліками хворих на гіпертонічну хворобу, які є жителями с. Кислицьке</t>
  </si>
  <si>
    <t>Субвенція з Пеньківського сільського бюджету на забезпечення ліками хворих на гіпертонічну хворобу</t>
  </si>
  <si>
    <t>Субвенція з обласного бюджету на надання соціальної грошової допомоги членам сімей загиблих учасників антитерористичної операції для компенсації за пільговий проїзд</t>
  </si>
  <si>
    <t xml:space="preserve">Субвенція з сільських, селищних бюджетів на культурно-освітні послуги, що надаються клубними та бібліотечними закладами </t>
  </si>
  <si>
    <t>Субвенція з обласного бюджету на поховання учасників бойових дій та інвалідів війни</t>
  </si>
  <si>
    <r>
      <t xml:space="preserve">Зміни у додаток №3 "Розподіл </t>
    </r>
    <r>
      <rPr>
        <b/>
        <sz val="14"/>
        <rFont val="Times New Roman"/>
        <family val="0"/>
      </rPr>
      <t xml:space="preserve">видатків районного бюджету  на 2016 рік" </t>
    </r>
  </si>
  <si>
    <t>Зміни у додаток №1 "Доходи  районного  бюджету  на  2016  рік"</t>
  </si>
  <si>
    <t>Базова дотація</t>
  </si>
  <si>
    <t>Керівник апарату районної державної адміністрації                                                  В.Калась</t>
  </si>
  <si>
    <t>Додаток № 1
до розпорядження голови райдержадміністрації                                                                                                                                                              від _________________ №__________</t>
  </si>
  <si>
    <t>Додаток № 2
до  розпорядження голови райдержадміністрації                                                                                                                                                                   від _________________ №__________</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</si>
</sst>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
  </numFmts>
  <fonts count="57">
    <font>
      <sz val="10"/>
      <name val="Times New Roman"/>
      <family val="0"/>
    </font>
    <font>
      <b/>
      <sz val="10"/>
      <name val="Arial"/>
      <family val="0"/>
    </font>
    <font>
      <i/>
      <sz val="10"/>
      <name val="Arial"/>
      <family val="0"/>
    </font>
    <font>
      <b/>
      <i/>
      <sz val="10"/>
      <name val="Arial"/>
      <family val="0"/>
    </font>
    <font>
      <sz val="8"/>
      <name val="Times New Roman"/>
      <family val="0"/>
    </font>
    <font>
      <b/>
      <sz val="10"/>
      <name val="Times New Roman"/>
      <family val="0"/>
    </font>
    <font>
      <i/>
      <sz val="10"/>
      <name val="Times New Roman"/>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9"/>
      <name val="Times New Roman"/>
      <family val="1"/>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sz val="12"/>
      <name val="Times New Roman"/>
      <family val="1"/>
    </font>
    <font>
      <b/>
      <sz val="11"/>
      <name val="Times New Roman"/>
      <family val="1"/>
    </font>
    <font>
      <sz val="11"/>
      <name val="Times New Roman"/>
      <family val="1"/>
    </font>
    <font>
      <sz val="9"/>
      <color indexed="8"/>
      <name val="Times New Roman"/>
      <family val="1"/>
    </font>
    <font>
      <b/>
      <sz val="18"/>
      <name val="Times New Roman"/>
      <family val="1"/>
    </font>
    <font>
      <b/>
      <sz val="10"/>
      <color indexed="8"/>
      <name val="Times New Roman"/>
      <family val="1"/>
    </font>
    <font>
      <sz val="10"/>
      <color indexed="8"/>
      <name val="ARIAL"/>
      <family val="0"/>
    </font>
    <font>
      <b/>
      <i/>
      <sz val="11"/>
      <name val="Times New Roman"/>
      <family val="1"/>
    </font>
    <font>
      <vertAlign val="superscript"/>
      <sz val="8"/>
      <name val="Times New Roman"/>
      <family val="1"/>
    </font>
    <font>
      <vertAlign val="superscript"/>
      <sz val="10"/>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b/>
      <sz val="9"/>
      <color indexed="8"/>
      <name val="Times New Roman"/>
      <family val="1"/>
    </font>
    <font>
      <sz val="10"/>
      <color indexed="10"/>
      <name val="Times New Roman"/>
      <family val="1"/>
    </font>
    <font>
      <b/>
      <sz val="9"/>
      <name val="Times New Roman"/>
      <family val="1"/>
    </font>
    <font>
      <b/>
      <sz val="16"/>
      <name val="Times New Roman"/>
      <family val="1"/>
    </font>
    <font>
      <b/>
      <sz val="12"/>
      <name val="Times New Roman"/>
      <family val="1"/>
    </font>
    <font>
      <sz val="12"/>
      <color indexed="61"/>
      <name val="Times New Roman"/>
      <family val="1"/>
    </font>
    <font>
      <sz val="11"/>
      <color indexed="61"/>
      <name val="Times New Roman"/>
      <family val="1"/>
    </font>
    <font>
      <sz val="10"/>
      <color indexed="61"/>
      <name val="Times New Roman"/>
      <family val="1"/>
    </font>
    <font>
      <i/>
      <sz val="11"/>
      <name val="Times New Roman"/>
      <family val="1"/>
    </font>
    <font>
      <b/>
      <sz val="10"/>
      <color indexed="61"/>
      <name val="Times New Roman"/>
      <family val="1"/>
    </font>
    <font>
      <b/>
      <sz val="11"/>
      <color indexed="61"/>
      <name val="Times New Roman"/>
      <family val="1"/>
    </font>
    <font>
      <sz val="12"/>
      <name val="Arial"/>
      <family val="2"/>
    </font>
    <font>
      <sz val="14"/>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color indexed="8"/>
      </left>
      <right style="thin">
        <color indexed="8"/>
      </right>
      <top style="thin">
        <color indexed="8"/>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border>
  </borders>
  <cellStyleXfs count="125">
    <xf numFmtId="0" fontId="23"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6" fillId="14" borderId="0" applyNumberFormat="0" applyBorder="0" applyAlignment="0" applyProtection="0"/>
    <xf numFmtId="0" fontId="16" fillId="9"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6" borderId="0" applyNumberFormat="0" applyBorder="0" applyAlignment="0" applyProtection="0"/>
    <xf numFmtId="0" fontId="16" fillId="18" borderId="0" applyNumberFormat="0" applyBorder="0" applyAlignment="0" applyProtection="0"/>
    <xf numFmtId="0" fontId="16" fillId="12"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24" fillId="0" borderId="0">
      <alignment/>
      <protection/>
    </xf>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18" borderId="0" applyNumberFormat="0" applyBorder="0" applyAlignment="0" applyProtection="0"/>
    <xf numFmtId="0" fontId="16" fillId="12" borderId="0" applyNumberFormat="0" applyBorder="0" applyAlignment="0" applyProtection="0"/>
    <xf numFmtId="0" fontId="16" fillId="23"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0" fillId="13" borderId="1" applyNumberFormat="0" applyAlignment="0" applyProtection="0"/>
    <xf numFmtId="0" fontId="10" fillId="7" borderId="1" applyNumberFormat="0" applyAlignment="0" applyProtection="0"/>
    <xf numFmtId="0" fontId="11" fillId="24" borderId="2" applyNumberFormat="0" applyAlignment="0" applyProtection="0"/>
    <xf numFmtId="0" fontId="18" fillId="24" borderId="1" applyNumberFormat="0" applyAlignment="0" applyProtection="0"/>
    <xf numFmtId="0" fontId="25"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8" fillId="6"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4" fillId="0" borderId="0">
      <alignment/>
      <protection/>
    </xf>
    <xf numFmtId="0" fontId="26" fillId="0" borderId="0">
      <alignment/>
      <protection/>
    </xf>
    <xf numFmtId="0" fontId="24" fillId="0" borderId="0">
      <alignment/>
      <protection/>
    </xf>
    <xf numFmtId="0" fontId="2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34" fillId="0" borderId="0">
      <alignment vertical="top"/>
      <protection/>
    </xf>
    <xf numFmtId="0" fontId="12" fillId="0" borderId="6" applyNumberFormat="0" applyFill="0" applyAlignment="0" applyProtection="0"/>
    <xf numFmtId="0" fontId="15" fillId="0" borderId="7" applyNumberFormat="0" applyFill="0" applyAlignment="0" applyProtection="0"/>
    <xf numFmtId="0" fontId="13" fillId="25" borderId="8" applyNumberFormat="0" applyAlignment="0" applyProtection="0"/>
    <xf numFmtId="0" fontId="13" fillId="25" borderId="8" applyNumberFormat="0" applyAlignment="0" applyProtection="0"/>
    <xf numFmtId="0" fontId="41" fillId="0" borderId="0" applyNumberFormat="0" applyFill="0" applyBorder="0" applyAlignment="0" applyProtection="0"/>
    <xf numFmtId="0" fontId="19" fillId="0" borderId="0" applyNumberFormat="0" applyFill="0" applyBorder="0" applyAlignment="0" applyProtection="0"/>
    <xf numFmtId="0" fontId="20" fillId="13" borderId="0" applyNumberFormat="0" applyBorder="0" applyAlignment="0" applyProtection="0"/>
    <xf numFmtId="0" fontId="42" fillId="26" borderId="1" applyNumberFormat="0" applyAlignment="0" applyProtection="0"/>
    <xf numFmtId="0" fontId="24" fillId="0" borderId="0">
      <alignment/>
      <protection/>
    </xf>
    <xf numFmtId="0" fontId="24" fillId="0" borderId="0">
      <alignment/>
      <protection/>
    </xf>
    <xf numFmtId="0" fontId="24" fillId="0" borderId="0">
      <alignment/>
      <protection/>
    </xf>
    <xf numFmtId="0" fontId="27" fillId="0" borderId="0" applyNumberFormat="0" applyFill="0" applyBorder="0" applyAlignment="0" applyProtection="0"/>
    <xf numFmtId="0" fontId="15" fillId="0" borderId="9" applyNumberFormat="0" applyFill="0" applyAlignment="0" applyProtection="0"/>
    <xf numFmtId="0" fontId="9" fillId="3" borderId="0" applyNumberFormat="0" applyBorder="0" applyAlignment="0" applyProtection="0"/>
    <xf numFmtId="0" fontId="9" fillId="5" borderId="0" applyNumberFormat="0" applyBorder="0" applyAlignment="0" applyProtection="0"/>
    <xf numFmtId="0" fontId="14" fillId="0" borderId="0" applyNumberFormat="0" applyFill="0" applyBorder="0" applyAlignment="0" applyProtection="0"/>
    <xf numFmtId="0" fontId="17"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11" fillId="26" borderId="2" applyNumberFormat="0" applyAlignment="0" applyProtection="0"/>
    <xf numFmtId="0" fontId="21" fillId="0" borderId="11" applyNumberFormat="0" applyFill="0" applyAlignment="0" applyProtection="0"/>
    <xf numFmtId="0" fontId="43" fillId="13" borderId="0" applyNumberFormat="0" applyBorder="0" applyAlignment="0" applyProtection="0"/>
    <xf numFmtId="0" fontId="23" fillId="0" borderId="0">
      <alignment/>
      <protection/>
    </xf>
    <xf numFmtId="0" fontId="12" fillId="0" borderId="0" applyNumberForma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8" fillId="4" borderId="0" applyNumberFormat="0" applyBorder="0" applyAlignment="0" applyProtection="0"/>
  </cellStyleXfs>
  <cellXfs count="270">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7" fillId="0" borderId="0" xfId="0" applyNumberFormat="1" applyFont="1" applyFill="1" applyAlignment="1" applyProtection="1">
      <alignment horizontal="center"/>
      <protection/>
    </xf>
    <xf numFmtId="0" fontId="0" fillId="0" borderId="0" xfId="0" applyFont="1" applyFill="1" applyAlignment="1">
      <alignment horizontal="center"/>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7" fillId="0" borderId="12" xfId="0" applyNumberFormat="1" applyFont="1" applyFill="1" applyBorder="1" applyAlignment="1" applyProtection="1">
      <alignment horizontal="center" vertical="top"/>
      <protection/>
    </xf>
    <xf numFmtId="0" fontId="0" fillId="0" borderId="16" xfId="0" applyNumberFormat="1" applyFont="1" applyFill="1" applyBorder="1" applyAlignment="1" applyProtection="1">
      <alignment horizontal="center" vertical="center" wrapText="1"/>
      <protection/>
    </xf>
    <xf numFmtId="0" fontId="28" fillId="0" borderId="0" xfId="0" applyNumberFormat="1" applyFont="1" applyFill="1" applyAlignment="1" applyProtection="1">
      <alignment/>
      <protection/>
    </xf>
    <xf numFmtId="0" fontId="28" fillId="0" borderId="0" xfId="0" applyFont="1" applyFill="1" applyAlignment="1">
      <alignment/>
    </xf>
    <xf numFmtId="0" fontId="4" fillId="0" borderId="12" xfId="0" applyNumberFormat="1" applyFont="1" applyFill="1" applyBorder="1" applyAlignment="1" applyProtection="1">
      <alignment horizontal="right" vertical="center"/>
      <protection/>
    </xf>
    <xf numFmtId="0" fontId="29" fillId="0" borderId="16" xfId="0" applyFont="1" applyBorder="1" applyAlignment="1">
      <alignment horizontal="center" vertical="center" wrapText="1"/>
    </xf>
    <xf numFmtId="184" fontId="33" fillId="0" borderId="16" xfId="95" applyNumberFormat="1" applyFont="1" applyBorder="1" applyAlignment="1">
      <alignment vertical="center"/>
      <protection/>
    </xf>
    <xf numFmtId="0" fontId="30" fillId="0" borderId="16" xfId="0" applyFont="1" applyBorder="1" applyAlignment="1">
      <alignment horizontal="center" vertical="center" wrapText="1"/>
    </xf>
    <xf numFmtId="184" fontId="31" fillId="0" borderId="16" xfId="0" applyNumberFormat="1" applyFont="1" applyBorder="1" applyAlignment="1">
      <alignment vertical="justify"/>
    </xf>
    <xf numFmtId="0" fontId="0" fillId="0" borderId="0" xfId="0" applyNumberFormat="1" applyFont="1" applyFill="1" applyAlignment="1" applyProtection="1">
      <alignment/>
      <protection/>
    </xf>
    <xf numFmtId="0" fontId="7" fillId="0" borderId="12" xfId="0" applyNumberFormat="1" applyFont="1" applyFill="1" applyBorder="1" applyAlignment="1" applyProtection="1">
      <alignment horizontal="center"/>
      <protection/>
    </xf>
    <xf numFmtId="0" fontId="0" fillId="0" borderId="12" xfId="0" applyFont="1" applyFill="1" applyBorder="1" applyAlignment="1">
      <alignment horizontal="center"/>
    </xf>
    <xf numFmtId="49" fontId="29" fillId="0" borderId="16" xfId="0" applyNumberFormat="1" applyFont="1" applyBorder="1" applyAlignment="1">
      <alignment horizontal="center" vertical="center" wrapText="1"/>
    </xf>
    <xf numFmtId="0" fontId="0" fillId="0" borderId="0" xfId="0" applyNumberFormat="1" applyFont="1" applyFill="1" applyBorder="1" applyAlignment="1" applyProtection="1">
      <alignment/>
      <protection/>
    </xf>
    <xf numFmtId="0" fontId="0" fillId="0" borderId="0" xfId="0" applyFont="1" applyFill="1" applyAlignment="1">
      <alignment/>
    </xf>
    <xf numFmtId="0" fontId="5" fillId="0" borderId="0" xfId="0" applyFont="1" applyAlignment="1">
      <alignment/>
    </xf>
    <xf numFmtId="0" fontId="5" fillId="0" borderId="0" xfId="0" applyNumberFormat="1" applyFont="1" applyFill="1" applyAlignment="1" applyProtection="1">
      <alignment/>
      <protection/>
    </xf>
    <xf numFmtId="0" fontId="0" fillId="0" borderId="16" xfId="0" applyFont="1" applyBorder="1" applyAlignment="1">
      <alignment/>
    </xf>
    <xf numFmtId="49" fontId="0" fillId="0" borderId="16" xfId="0" applyNumberFormat="1" applyFont="1" applyFill="1" applyBorder="1" applyAlignment="1">
      <alignment horizontal="center"/>
    </xf>
    <xf numFmtId="49" fontId="0" fillId="0" borderId="16"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wrapText="1"/>
    </xf>
    <xf numFmtId="0" fontId="0" fillId="26" borderId="16" xfId="106" applyFont="1" applyFill="1" applyBorder="1">
      <alignment/>
      <protection/>
    </xf>
    <xf numFmtId="0" fontId="0" fillId="0" borderId="16" xfId="0" applyFont="1" applyBorder="1" applyAlignment="1">
      <alignment horizontal="left" vertical="top" wrapText="1"/>
    </xf>
    <xf numFmtId="0" fontId="0" fillId="0" borderId="16" xfId="0" applyFont="1" applyBorder="1" applyAlignment="1">
      <alignment horizontal="left" vertical="center" wrapText="1"/>
    </xf>
    <xf numFmtId="0" fontId="0" fillId="0" borderId="16" xfId="0" applyFont="1" applyBorder="1" applyAlignment="1">
      <alignment wrapText="1"/>
    </xf>
    <xf numFmtId="0" fontId="4" fillId="0" borderId="0" xfId="0" applyFont="1" applyAlignment="1">
      <alignment wrapText="1"/>
    </xf>
    <xf numFmtId="0" fontId="4" fillId="26" borderId="17" xfId="0" applyFont="1" applyFill="1" applyBorder="1" applyAlignment="1">
      <alignment wrapText="1"/>
    </xf>
    <xf numFmtId="0" fontId="4" fillId="0" borderId="16" xfId="0" applyFont="1" applyBorder="1" applyAlignment="1">
      <alignment wrapText="1"/>
    </xf>
    <xf numFmtId="0" fontId="22" fillId="0" borderId="16" xfId="0" applyFont="1" applyBorder="1" applyAlignment="1">
      <alignment vertical="center" wrapText="1"/>
    </xf>
    <xf numFmtId="0" fontId="22" fillId="0" borderId="16" xfId="0" applyFont="1" applyBorder="1" applyAlignment="1">
      <alignment wrapText="1"/>
    </xf>
    <xf numFmtId="0" fontId="0" fillId="0" borderId="16" xfId="68" applyFont="1" applyBorder="1" applyAlignment="1" applyProtection="1">
      <alignment wrapText="1"/>
      <protection/>
    </xf>
    <xf numFmtId="0" fontId="30" fillId="0" borderId="18" xfId="0" applyFont="1" applyBorder="1" applyAlignment="1">
      <alignment horizontal="center" vertical="center" wrapText="1"/>
    </xf>
    <xf numFmtId="49" fontId="0" fillId="0" borderId="18" xfId="0" applyNumberFormat="1" applyFont="1" applyFill="1" applyBorder="1" applyAlignment="1">
      <alignment horizontal="center"/>
    </xf>
    <xf numFmtId="184" fontId="31" fillId="0" borderId="18" xfId="0" applyNumberFormat="1" applyFont="1" applyBorder="1" applyAlignment="1">
      <alignment vertical="justify"/>
    </xf>
    <xf numFmtId="0" fontId="0" fillId="0" borderId="16" xfId="0" applyNumberFormat="1" applyFont="1" applyFill="1" applyBorder="1" applyAlignment="1" applyProtection="1">
      <alignment/>
      <protection/>
    </xf>
    <xf numFmtId="0" fontId="30" fillId="0" borderId="16" xfId="0" applyFont="1" applyBorder="1" applyAlignment="1">
      <alignment horizontal="center" vertical="center" wrapText="1"/>
    </xf>
    <xf numFmtId="49" fontId="30" fillId="0" borderId="16" xfId="0" applyNumberFormat="1" applyFont="1" applyBorder="1" applyAlignment="1">
      <alignment horizontal="center" vertical="center" wrapText="1"/>
    </xf>
    <xf numFmtId="0" fontId="29" fillId="0" borderId="16" xfId="0" applyFont="1" applyBorder="1" applyAlignment="1">
      <alignment horizontal="justify" vertical="center" wrapText="1"/>
    </xf>
    <xf numFmtId="184" fontId="31" fillId="0" borderId="16" xfId="0" applyNumberFormat="1" applyFont="1" applyBorder="1" applyAlignment="1">
      <alignment vertical="justify"/>
    </xf>
    <xf numFmtId="0" fontId="0" fillId="0" borderId="16" xfId="0" applyFont="1" applyFill="1" applyBorder="1" applyAlignment="1">
      <alignment/>
    </xf>
    <xf numFmtId="0" fontId="22" fillId="0" borderId="0" xfId="0" applyFont="1" applyAlignment="1">
      <alignment vertical="center" wrapText="1"/>
    </xf>
    <xf numFmtId="0" fontId="0" fillId="0" borderId="16" xfId="0" applyFont="1" applyBorder="1" applyAlignment="1">
      <alignment vertical="center" wrapText="1"/>
    </xf>
    <xf numFmtId="0" fontId="0" fillId="26" borderId="16" xfId="106" applyFont="1" applyFill="1" applyBorder="1" applyAlignment="1">
      <alignment vertical="center" wrapText="1"/>
      <protection/>
    </xf>
    <xf numFmtId="49" fontId="0" fillId="0" borderId="16" xfId="0" applyNumberFormat="1" applyFont="1" applyFill="1" applyBorder="1" applyAlignment="1">
      <alignment horizontal="center"/>
    </xf>
    <xf numFmtId="0" fontId="0" fillId="0" borderId="16" xfId="0" applyFont="1" applyBorder="1" applyAlignment="1">
      <alignment/>
    </xf>
    <xf numFmtId="0" fontId="0" fillId="0" borderId="19" xfId="0" applyFont="1" applyFill="1" applyBorder="1" applyAlignment="1">
      <alignment/>
    </xf>
    <xf numFmtId="0" fontId="0" fillId="0" borderId="0" xfId="0" applyFont="1" applyFill="1" applyBorder="1" applyAlignment="1">
      <alignment/>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0" xfId="0" applyNumberFormat="1" applyFont="1" applyBorder="1" applyAlignment="1">
      <alignment vertical="center" wrapText="1"/>
    </xf>
    <xf numFmtId="0" fontId="4" fillId="0" borderId="20" xfId="0" applyNumberFormat="1" applyFont="1" applyBorder="1" applyAlignment="1">
      <alignment vertical="center" wrapText="1"/>
    </xf>
    <xf numFmtId="49" fontId="0" fillId="0" borderId="16"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0" fontId="0" fillId="4" borderId="0" xfId="0" applyNumberFormat="1" applyFont="1" applyFill="1" applyAlignment="1" applyProtection="1">
      <alignment vertical="center"/>
      <protection/>
    </xf>
    <xf numFmtId="49" fontId="29" fillId="4" borderId="16" xfId="0" applyNumberFormat="1" applyFont="1" applyFill="1" applyBorder="1" applyAlignment="1">
      <alignment horizontal="center" vertical="center" wrapText="1"/>
    </xf>
    <xf numFmtId="49" fontId="29" fillId="4" borderId="21" xfId="0" applyNumberFormat="1" applyFont="1" applyFill="1" applyBorder="1" applyAlignment="1">
      <alignment horizontal="center"/>
    </xf>
    <xf numFmtId="184" fontId="5" fillId="4" borderId="16" xfId="95" applyNumberFormat="1" applyFont="1" applyFill="1" applyBorder="1" applyAlignment="1">
      <alignment vertical="center"/>
      <protection/>
    </xf>
    <xf numFmtId="184" fontId="33" fillId="4" borderId="16" xfId="95" applyNumberFormat="1" applyFont="1" applyFill="1" applyBorder="1" applyAlignment="1">
      <alignment vertical="center"/>
      <protection/>
    </xf>
    <xf numFmtId="0" fontId="0" fillId="4" borderId="0" xfId="0" applyFont="1" applyFill="1" applyAlignment="1">
      <alignment vertical="center"/>
    </xf>
    <xf numFmtId="0" fontId="29" fillId="0" borderId="16" xfId="0" applyFont="1" applyBorder="1" applyAlignment="1">
      <alignment horizontal="center" vertical="center" wrapText="1"/>
    </xf>
    <xf numFmtId="0" fontId="0" fillId="4" borderId="0" xfId="0" applyNumberFormat="1" applyFont="1" applyFill="1" applyAlignment="1" applyProtection="1">
      <alignment/>
      <protection/>
    </xf>
    <xf numFmtId="0" fontId="29" fillId="4" borderId="16" xfId="0" applyFont="1" applyFill="1" applyBorder="1" applyAlignment="1">
      <alignment horizontal="center" vertical="center" wrapText="1"/>
    </xf>
    <xf numFmtId="49" fontId="29" fillId="4" borderId="16" xfId="0" applyNumberFormat="1" applyFont="1" applyFill="1" applyBorder="1" applyAlignment="1">
      <alignment horizontal="center"/>
    </xf>
    <xf numFmtId="184" fontId="33" fillId="4" borderId="16" xfId="95" applyNumberFormat="1" applyFont="1" applyFill="1" applyBorder="1">
      <alignment vertical="top"/>
      <protection/>
    </xf>
    <xf numFmtId="0" fontId="0" fillId="4" borderId="0" xfId="0" applyFont="1" applyFill="1" applyAlignment="1">
      <alignment/>
    </xf>
    <xf numFmtId="0" fontId="0" fillId="4" borderId="16" xfId="0" applyNumberFormat="1" applyFont="1" applyFill="1" applyBorder="1" applyAlignment="1" applyProtection="1">
      <alignment/>
      <protection/>
    </xf>
    <xf numFmtId="0" fontId="30" fillId="4" borderId="16" xfId="0" applyFont="1" applyFill="1" applyBorder="1" applyAlignment="1">
      <alignment horizontal="center" vertical="center" wrapText="1"/>
    </xf>
    <xf numFmtId="184" fontId="44" fillId="4" borderId="16" xfId="0" applyNumberFormat="1" applyFont="1" applyFill="1" applyBorder="1" applyAlignment="1">
      <alignment vertical="justify"/>
    </xf>
    <xf numFmtId="0" fontId="0" fillId="4" borderId="0" xfId="0" applyFont="1" applyFill="1" applyBorder="1" applyAlignment="1">
      <alignment/>
    </xf>
    <xf numFmtId="0" fontId="0" fillId="4" borderId="19" xfId="0" applyFont="1" applyFill="1" applyBorder="1" applyAlignment="1">
      <alignment/>
    </xf>
    <xf numFmtId="0" fontId="0" fillId="4" borderId="16" xfId="0" applyFont="1" applyFill="1" applyBorder="1" applyAlignment="1">
      <alignment/>
    </xf>
    <xf numFmtId="0" fontId="5" fillId="27" borderId="16" xfId="0" applyNumberFormat="1" applyFont="1" applyFill="1" applyBorder="1" applyAlignment="1" applyProtection="1">
      <alignment/>
      <protection/>
    </xf>
    <xf numFmtId="0" fontId="29" fillId="27" borderId="16" xfId="0" applyFont="1" applyFill="1" applyBorder="1" applyAlignment="1">
      <alignment horizontal="center" vertical="center" wrapText="1"/>
    </xf>
    <xf numFmtId="49" fontId="5" fillId="27" borderId="16" xfId="0" applyNumberFormat="1" applyFont="1" applyFill="1" applyBorder="1" applyAlignment="1">
      <alignment horizontal="center"/>
    </xf>
    <xf numFmtId="0" fontId="5" fillId="27" borderId="0" xfId="0" applyFont="1" applyFill="1" applyBorder="1" applyAlignment="1">
      <alignment/>
    </xf>
    <xf numFmtId="0" fontId="5" fillId="27" borderId="19" xfId="0" applyFont="1" applyFill="1" applyBorder="1" applyAlignment="1">
      <alignment/>
    </xf>
    <xf numFmtId="0" fontId="5" fillId="27" borderId="16" xfId="0" applyFont="1" applyFill="1" applyBorder="1" applyAlignment="1">
      <alignment/>
    </xf>
    <xf numFmtId="49" fontId="29" fillId="27" borderId="16" xfId="0" applyNumberFormat="1" applyFont="1" applyFill="1" applyBorder="1" applyAlignment="1">
      <alignment horizontal="center" vertical="center" wrapText="1"/>
    </xf>
    <xf numFmtId="0" fontId="5" fillId="27" borderId="16" xfId="0" applyFont="1" applyFill="1" applyBorder="1" applyAlignment="1">
      <alignment wrapText="1"/>
    </xf>
    <xf numFmtId="184" fontId="0" fillId="4" borderId="0" xfId="0" applyNumberFormat="1" applyFont="1" applyFill="1" applyBorder="1" applyAlignment="1">
      <alignment/>
    </xf>
    <xf numFmtId="184" fontId="31" fillId="0" borderId="16" xfId="95" applyNumberFormat="1" applyFont="1" applyBorder="1">
      <alignment vertical="top"/>
      <protection/>
    </xf>
    <xf numFmtId="0" fontId="5" fillId="13" borderId="16" xfId="0" applyNumberFormat="1" applyFont="1" applyFill="1" applyBorder="1" applyAlignment="1" applyProtection="1">
      <alignment/>
      <protection/>
    </xf>
    <xf numFmtId="0" fontId="5" fillId="13" borderId="16" xfId="0" applyFont="1" applyFill="1" applyBorder="1" applyAlignment="1">
      <alignment horizontal="center" vertical="center" wrapText="1"/>
    </xf>
    <xf numFmtId="184" fontId="33" fillId="13" borderId="16" xfId="0" applyNumberFormat="1" applyFont="1" applyFill="1" applyBorder="1" applyAlignment="1">
      <alignment vertical="justify"/>
    </xf>
    <xf numFmtId="0" fontId="5" fillId="13" borderId="0" xfId="0" applyFont="1" applyFill="1" applyBorder="1" applyAlignment="1">
      <alignment/>
    </xf>
    <xf numFmtId="0" fontId="5" fillId="13" borderId="19" xfId="0" applyFont="1" applyFill="1" applyBorder="1" applyAlignment="1">
      <alignment/>
    </xf>
    <xf numFmtId="0" fontId="5" fillId="13" borderId="16" xfId="0" applyFont="1" applyFill="1" applyBorder="1" applyAlignment="1">
      <alignment/>
    </xf>
    <xf numFmtId="0" fontId="0" fillId="13" borderId="16" xfId="0" applyNumberFormat="1" applyFont="1" applyFill="1" applyBorder="1" applyAlignment="1" applyProtection="1">
      <alignment/>
      <protection/>
    </xf>
    <xf numFmtId="0" fontId="0" fillId="13" borderId="0" xfId="0" applyFont="1" applyFill="1" applyBorder="1" applyAlignment="1">
      <alignment/>
    </xf>
    <xf numFmtId="0" fontId="0" fillId="13" borderId="19" xfId="0" applyFont="1" applyFill="1" applyBorder="1" applyAlignment="1">
      <alignment/>
    </xf>
    <xf numFmtId="0" fontId="0" fillId="13" borderId="16" xfId="0" applyFont="1" applyFill="1" applyBorder="1" applyAlignment="1">
      <alignment/>
    </xf>
    <xf numFmtId="49" fontId="45" fillId="0" borderId="16" xfId="0" applyNumberFormat="1" applyFont="1" applyBorder="1" applyAlignment="1">
      <alignment horizontal="center" vertical="center" wrapText="1"/>
    </xf>
    <xf numFmtId="0" fontId="5" fillId="4" borderId="0" xfId="0" applyNumberFormat="1" applyFont="1" applyFill="1" applyBorder="1" applyAlignment="1" applyProtection="1">
      <alignment/>
      <protection/>
    </xf>
    <xf numFmtId="0" fontId="5" fillId="4" borderId="16" xfId="0" applyFont="1" applyFill="1" applyBorder="1" applyAlignment="1">
      <alignment horizontal="center" vertical="center" wrapText="1"/>
    </xf>
    <xf numFmtId="49" fontId="5" fillId="4" borderId="16" xfId="0" applyNumberFormat="1" applyFont="1" applyFill="1" applyBorder="1" applyAlignment="1">
      <alignment horizontal="center"/>
    </xf>
    <xf numFmtId="184" fontId="33" fillId="4" borderId="16" xfId="0" applyNumberFormat="1" applyFont="1" applyFill="1" applyBorder="1" applyAlignment="1">
      <alignment vertical="justify"/>
    </xf>
    <xf numFmtId="0" fontId="5" fillId="4" borderId="0" xfId="0" applyFont="1" applyFill="1" applyBorder="1" applyAlignment="1">
      <alignment/>
    </xf>
    <xf numFmtId="184" fontId="44" fillId="0" borderId="16" xfId="95" applyNumberFormat="1" applyFont="1" applyBorder="1" applyAlignment="1">
      <alignment vertical="center"/>
      <protection/>
    </xf>
    <xf numFmtId="184" fontId="31" fillId="0" borderId="16" xfId="95" applyNumberFormat="1" applyFont="1" applyBorder="1">
      <alignment vertical="top"/>
      <protection/>
    </xf>
    <xf numFmtId="184" fontId="44" fillId="0" borderId="16" xfId="95" applyNumberFormat="1" applyFont="1" applyBorder="1">
      <alignment vertical="top"/>
      <protection/>
    </xf>
    <xf numFmtId="184" fontId="22" fillId="0" borderId="16" xfId="0" applyNumberFormat="1" applyFont="1" applyFill="1" applyBorder="1" applyAlignment="1" applyProtection="1">
      <alignment vertical="top"/>
      <protection/>
    </xf>
    <xf numFmtId="49" fontId="5" fillId="0" borderId="16" xfId="0" applyNumberFormat="1" applyFont="1" applyBorder="1" applyAlignment="1">
      <alignment horizontal="center" vertical="center" wrapText="1"/>
    </xf>
    <xf numFmtId="0" fontId="5" fillId="0" borderId="16" xfId="0" applyFont="1" applyBorder="1" applyAlignment="1">
      <alignment/>
    </xf>
    <xf numFmtId="0" fontId="5" fillId="0" borderId="0" xfId="0" applyFont="1" applyFill="1" applyAlignment="1">
      <alignment/>
    </xf>
    <xf numFmtId="184" fontId="22" fillId="0" borderId="16" xfId="95" applyNumberFormat="1" applyFont="1" applyBorder="1">
      <alignment vertical="top"/>
      <protection/>
    </xf>
    <xf numFmtId="0" fontId="0" fillId="26" borderId="0" xfId="105" applyFont="1" applyFill="1" applyAlignment="1">
      <alignment horizontal="center" vertical="top"/>
      <protection/>
    </xf>
    <xf numFmtId="0" fontId="30" fillId="26" borderId="0" xfId="105" applyFont="1" applyFill="1" applyAlignment="1">
      <alignment horizontal="center" vertical="top"/>
      <protection/>
    </xf>
    <xf numFmtId="0" fontId="30" fillId="0" borderId="0" xfId="0" applyNumberFormat="1" applyFont="1" applyFill="1" applyAlignment="1" applyProtection="1">
      <alignment vertical="center" wrapText="1"/>
      <protection/>
    </xf>
    <xf numFmtId="0" fontId="48" fillId="0" borderId="16" xfId="105" applyFont="1" applyBorder="1" applyAlignment="1">
      <alignment horizontal="center" vertical="center" wrapText="1"/>
      <protection/>
    </xf>
    <xf numFmtId="0" fontId="0" fillId="0" borderId="0" xfId="105" applyFont="1" applyAlignment="1">
      <alignment horizontal="center" vertical="top"/>
      <protection/>
    </xf>
    <xf numFmtId="0" fontId="29" fillId="0" borderId="16" xfId="105" applyFont="1" applyBorder="1" applyAlignment="1">
      <alignment horizontal="center" vertical="center"/>
      <protection/>
    </xf>
    <xf numFmtId="0" fontId="29" fillId="0" borderId="16" xfId="105" applyFont="1" applyBorder="1" applyAlignment="1">
      <alignment horizontal="center" vertical="top" wrapText="1"/>
      <protection/>
    </xf>
    <xf numFmtId="4" fontId="29" fillId="0" borderId="16" xfId="105" applyNumberFormat="1" applyFont="1" applyBorder="1" applyAlignment="1">
      <alignment horizontal="right"/>
      <protection/>
    </xf>
    <xf numFmtId="4" fontId="29" fillId="0" borderId="16" xfId="105" applyNumberFormat="1" applyFont="1" applyBorder="1" applyAlignment="1">
      <alignment horizontal="right" vertical="top"/>
      <protection/>
    </xf>
    <xf numFmtId="0" fontId="49" fillId="26" borderId="0" xfId="105" applyFont="1" applyFill="1" applyAlignment="1">
      <alignment horizontal="center" vertical="top"/>
      <protection/>
    </xf>
    <xf numFmtId="0" fontId="28" fillId="26" borderId="0" xfId="105" applyFont="1" applyFill="1" applyAlignment="1">
      <alignment horizontal="center" vertical="top"/>
      <protection/>
    </xf>
    <xf numFmtId="0" fontId="28" fillId="0" borderId="0" xfId="105" applyFont="1" applyAlignment="1">
      <alignment horizontal="center" vertical="top"/>
      <protection/>
    </xf>
    <xf numFmtId="0" fontId="29" fillId="0" borderId="16" xfId="105" applyFont="1" applyBorder="1" applyAlignment="1">
      <alignment horizontal="center" vertical="center" wrapText="1"/>
      <protection/>
    </xf>
    <xf numFmtId="0" fontId="50" fillId="26" borderId="0" xfId="105" applyFont="1" applyFill="1" applyAlignment="1">
      <alignment horizontal="center" vertical="top"/>
      <protection/>
    </xf>
    <xf numFmtId="0" fontId="30" fillId="0" borderId="0" xfId="105" applyFont="1" applyAlignment="1">
      <alignment horizontal="center" vertical="top"/>
      <protection/>
    </xf>
    <xf numFmtId="0" fontId="30" fillId="0" borderId="16" xfId="105" applyFont="1" applyBorder="1" applyAlignment="1">
      <alignment horizontal="center" vertical="center"/>
      <protection/>
    </xf>
    <xf numFmtId="0" fontId="30" fillId="0" borderId="16" xfId="105" applyFont="1" applyBorder="1" applyAlignment="1">
      <alignment vertical="top" wrapText="1"/>
      <protection/>
    </xf>
    <xf numFmtId="4" fontId="30" fillId="0" borderId="16" xfId="105" applyNumberFormat="1" applyFont="1" applyBorder="1" applyAlignment="1">
      <alignment horizontal="right"/>
      <protection/>
    </xf>
    <xf numFmtId="0" fontId="51" fillId="26" borderId="0" xfId="105" applyFont="1" applyFill="1" applyAlignment="1">
      <alignment horizontal="center" vertical="top"/>
      <protection/>
    </xf>
    <xf numFmtId="0" fontId="52" fillId="0" borderId="16" xfId="105" applyFont="1" applyBorder="1" applyAlignment="1">
      <alignment horizontal="center" vertical="center"/>
      <protection/>
    </xf>
    <xf numFmtId="0" fontId="52" fillId="0" borderId="16" xfId="105" applyFont="1" applyBorder="1" applyAlignment="1">
      <alignment vertical="top" wrapText="1"/>
      <protection/>
    </xf>
    <xf numFmtId="4" fontId="52" fillId="0" borderId="16" xfId="105" applyNumberFormat="1" applyFont="1" applyFill="1" applyBorder="1" applyAlignment="1">
      <alignment horizontal="right"/>
      <protection/>
    </xf>
    <xf numFmtId="4" fontId="30" fillId="0" borderId="16" xfId="105" applyNumberFormat="1" applyFont="1" applyBorder="1" applyAlignment="1">
      <alignment horizontal="right" vertical="top"/>
      <protection/>
    </xf>
    <xf numFmtId="4" fontId="30" fillId="0" borderId="16" xfId="105" applyNumberFormat="1" applyFont="1" applyFill="1" applyBorder="1" applyAlignment="1">
      <alignment horizontal="right"/>
      <protection/>
    </xf>
    <xf numFmtId="4" fontId="52" fillId="0" borderId="16" xfId="105" applyNumberFormat="1" applyFont="1" applyFill="1" applyBorder="1" applyAlignment="1">
      <alignment horizontal="right"/>
      <protection/>
    </xf>
    <xf numFmtId="0" fontId="5" fillId="0" borderId="0" xfId="105" applyFont="1" applyAlignment="1">
      <alignment horizontal="center" vertical="top"/>
      <protection/>
    </xf>
    <xf numFmtId="0" fontId="29" fillId="0" borderId="16" xfId="105" applyFont="1" applyBorder="1" applyAlignment="1">
      <alignment vertical="top" wrapText="1"/>
      <protection/>
    </xf>
    <xf numFmtId="4" fontId="29" fillId="28" borderId="16" xfId="105" applyNumberFormat="1" applyFont="1" applyFill="1" applyBorder="1" applyAlignment="1">
      <alignment horizontal="right"/>
      <protection/>
    </xf>
    <xf numFmtId="4" fontId="30" fillId="28" borderId="16" xfId="105" applyNumberFormat="1" applyFont="1" applyFill="1" applyBorder="1" applyAlignment="1">
      <alignment horizontal="right"/>
      <protection/>
    </xf>
    <xf numFmtId="4" fontId="52" fillId="28" borderId="16" xfId="105" applyNumberFormat="1" applyFont="1" applyFill="1" applyBorder="1" applyAlignment="1">
      <alignment horizontal="right"/>
      <protection/>
    </xf>
    <xf numFmtId="0" fontId="29" fillId="0" borderId="16" xfId="0" applyFont="1" applyBorder="1" applyAlignment="1">
      <alignment horizontal="center"/>
    </xf>
    <xf numFmtId="0" fontId="29" fillId="0" borderId="16" xfId="0" applyFont="1" applyBorder="1" applyAlignment="1">
      <alignment horizontal="center" vertical="top" wrapText="1"/>
    </xf>
    <xf numFmtId="0" fontId="30" fillId="0" borderId="16" xfId="0" applyFont="1" applyBorder="1" applyAlignment="1">
      <alignment horizontal="center" wrapText="1"/>
    </xf>
    <xf numFmtId="0" fontId="30" fillId="0" borderId="16" xfId="0" applyFont="1" applyBorder="1" applyAlignment="1">
      <alignment vertical="top" wrapText="1"/>
    </xf>
    <xf numFmtId="0" fontId="52" fillId="0" borderId="16" xfId="0" applyFont="1" applyBorder="1" applyAlignment="1">
      <alignment horizontal="center" wrapText="1"/>
    </xf>
    <xf numFmtId="0" fontId="52" fillId="0" borderId="16" xfId="0" applyFont="1" applyBorder="1" applyAlignment="1">
      <alignment vertical="top" wrapText="1"/>
    </xf>
    <xf numFmtId="4" fontId="29" fillId="0" borderId="16" xfId="105" applyNumberFormat="1" applyFont="1" applyFill="1" applyBorder="1" applyAlignment="1">
      <alignment horizontal="right"/>
      <protection/>
    </xf>
    <xf numFmtId="4" fontId="30" fillId="0" borderId="16" xfId="105" applyNumberFormat="1" applyFont="1" applyFill="1" applyBorder="1" applyAlignment="1">
      <alignment horizontal="right"/>
      <protection/>
    </xf>
    <xf numFmtId="0" fontId="52" fillId="0" borderId="16" xfId="105" applyFont="1" applyBorder="1" applyAlignment="1">
      <alignment horizontal="center" vertical="center" wrapText="1"/>
      <protection/>
    </xf>
    <xf numFmtId="0" fontId="53" fillId="26" borderId="0" xfId="105" applyFont="1" applyFill="1" applyAlignment="1">
      <alignment horizontal="center" vertical="top"/>
      <protection/>
    </xf>
    <xf numFmtId="1" fontId="53" fillId="26" borderId="0" xfId="105" applyNumberFormat="1" applyFont="1" applyFill="1" applyAlignment="1">
      <alignment horizontal="center" vertical="top"/>
      <protection/>
    </xf>
    <xf numFmtId="0" fontId="5" fillId="26" borderId="0" xfId="105" applyFont="1" applyFill="1" applyAlignment="1">
      <alignment horizontal="center" vertical="top"/>
      <protection/>
    </xf>
    <xf numFmtId="4" fontId="29" fillId="0" borderId="16" xfId="105" applyNumberFormat="1" applyFont="1" applyBorder="1" applyAlignment="1">
      <alignment vertical="center"/>
      <protection/>
    </xf>
    <xf numFmtId="4" fontId="30" fillId="0" borderId="16" xfId="105" applyNumberFormat="1" applyFont="1" applyFill="1" applyBorder="1" applyAlignment="1">
      <alignment vertical="center"/>
      <protection/>
    </xf>
    <xf numFmtId="4" fontId="30" fillId="0" borderId="16" xfId="105" applyNumberFormat="1" applyFont="1" applyBorder="1" applyAlignment="1">
      <alignment vertical="center"/>
      <protection/>
    </xf>
    <xf numFmtId="0" fontId="29" fillId="0" borderId="0" xfId="105" applyFont="1" applyAlignment="1">
      <alignment horizontal="center" vertical="top"/>
      <protection/>
    </xf>
    <xf numFmtId="0" fontId="54" fillId="26" borderId="0" xfId="105" applyFont="1" applyFill="1" applyAlignment="1">
      <alignment horizontal="center" vertical="top"/>
      <protection/>
    </xf>
    <xf numFmtId="0" fontId="29" fillId="26" borderId="0" xfId="105" applyFont="1" applyFill="1" applyAlignment="1">
      <alignment horizontal="center" vertical="top"/>
      <protection/>
    </xf>
    <xf numFmtId="0" fontId="30" fillId="0" borderId="16" xfId="105" applyFont="1" applyFill="1" applyBorder="1" applyAlignment="1">
      <alignment horizontal="center" vertical="center"/>
      <protection/>
    </xf>
    <xf numFmtId="0" fontId="30" fillId="0" borderId="16" xfId="105" applyFont="1" applyFill="1" applyBorder="1" applyAlignment="1">
      <alignment vertical="top" wrapText="1"/>
      <protection/>
    </xf>
    <xf numFmtId="0" fontId="30" fillId="0" borderId="16" xfId="105" applyNumberFormat="1" applyFont="1" applyFill="1" applyBorder="1" applyAlignment="1">
      <alignment vertical="top" wrapText="1"/>
      <protection/>
    </xf>
    <xf numFmtId="4" fontId="29" fillId="0" borderId="16" xfId="105" applyNumberFormat="1" applyFont="1" applyFill="1" applyBorder="1" applyAlignment="1">
      <alignment vertical="center"/>
      <protection/>
    </xf>
    <xf numFmtId="0" fontId="52" fillId="0" borderId="16" xfId="105" applyFont="1" applyFill="1" applyBorder="1" applyAlignment="1">
      <alignment horizontal="center" vertical="center"/>
      <protection/>
    </xf>
    <xf numFmtId="0" fontId="52" fillId="0" borderId="16" xfId="105" applyFont="1" applyFill="1" applyBorder="1" applyAlignment="1">
      <alignment vertical="top" wrapText="1"/>
      <protection/>
    </xf>
    <xf numFmtId="4" fontId="35" fillId="0" borderId="16" xfId="105" applyNumberFormat="1" applyFont="1" applyBorder="1" applyAlignment="1">
      <alignment vertical="center"/>
      <protection/>
    </xf>
    <xf numFmtId="4" fontId="52" fillId="0" borderId="16" xfId="105" applyNumberFormat="1" applyFont="1" applyFill="1" applyBorder="1" applyAlignment="1">
      <alignment vertical="center"/>
      <protection/>
    </xf>
    <xf numFmtId="4" fontId="52" fillId="0" borderId="16" xfId="105" applyNumberFormat="1" applyFont="1" applyBorder="1" applyAlignment="1">
      <alignment vertical="center"/>
      <protection/>
    </xf>
    <xf numFmtId="0" fontId="5" fillId="0" borderId="16" xfId="105" applyFont="1" applyBorder="1" applyAlignment="1">
      <alignment horizontal="center" vertical="top"/>
      <protection/>
    </xf>
    <xf numFmtId="49" fontId="55" fillId="0" borderId="21" xfId="105" applyNumberFormat="1" applyFont="1" applyFill="1" applyBorder="1" applyAlignment="1">
      <alignment vertical="center" wrapText="1"/>
      <protection/>
    </xf>
    <xf numFmtId="4" fontId="0" fillId="0" borderId="16" xfId="105" applyNumberFormat="1" applyFont="1" applyBorder="1" applyAlignment="1">
      <alignment vertical="center"/>
      <protection/>
    </xf>
    <xf numFmtId="4" fontId="0" fillId="0" borderId="16" xfId="105" applyNumberFormat="1" applyFont="1" applyBorder="1" applyAlignment="1">
      <alignment vertical="center"/>
      <protection/>
    </xf>
    <xf numFmtId="0" fontId="56" fillId="0" borderId="16" xfId="105" applyFont="1" applyBorder="1" applyAlignment="1">
      <alignment horizontal="center" vertical="top"/>
      <protection/>
    </xf>
    <xf numFmtId="0" fontId="7" fillId="0" borderId="16" xfId="105" applyFont="1" applyBorder="1" applyAlignment="1">
      <alignment horizontal="center" vertical="center"/>
      <protection/>
    </xf>
    <xf numFmtId="4" fontId="7" fillId="0" borderId="16" xfId="105" applyNumberFormat="1" applyFont="1" applyBorder="1" applyAlignment="1">
      <alignment vertical="center"/>
      <protection/>
    </xf>
    <xf numFmtId="0" fontId="53" fillId="26" borderId="0" xfId="105" applyFont="1" applyFill="1" applyAlignment="1">
      <alignment horizontal="left" vertical="top"/>
      <protection/>
    </xf>
    <xf numFmtId="187" fontId="53" fillId="26" borderId="0" xfId="105" applyNumberFormat="1" applyFont="1" applyFill="1" applyAlignment="1">
      <alignment horizontal="center" vertical="top"/>
      <protection/>
    </xf>
    <xf numFmtId="187" fontId="53" fillId="26" borderId="0" xfId="105" applyNumberFormat="1" applyFont="1" applyFill="1" applyAlignment="1">
      <alignment horizontal="right" vertical="top"/>
      <protection/>
    </xf>
    <xf numFmtId="49" fontId="0" fillId="0" borderId="0" xfId="105" applyNumberFormat="1" applyFont="1" applyFill="1" applyAlignment="1">
      <alignment/>
      <protection/>
    </xf>
    <xf numFmtId="0" fontId="5" fillId="0" borderId="0" xfId="105" applyFont="1" applyAlignment="1">
      <alignment horizontal="left" vertical="top"/>
      <protection/>
    </xf>
    <xf numFmtId="0" fontId="5" fillId="26" borderId="0" xfId="105" applyFont="1" applyFill="1" applyAlignment="1">
      <alignment horizontal="left" vertical="top"/>
      <protection/>
    </xf>
    <xf numFmtId="187" fontId="0" fillId="26" borderId="0" xfId="105" applyNumberFormat="1" applyFont="1" applyFill="1" applyAlignment="1">
      <alignment horizontal="center" vertical="top"/>
      <protection/>
    </xf>
    <xf numFmtId="197" fontId="0" fillId="26" borderId="0" xfId="105" applyNumberFormat="1" applyFont="1" applyFill="1" applyAlignment="1">
      <alignment horizontal="center" vertical="top"/>
      <protection/>
    </xf>
    <xf numFmtId="4" fontId="31" fillId="0" borderId="16" xfId="95" applyNumberFormat="1" applyFont="1" applyBorder="1">
      <alignment vertical="top"/>
      <protection/>
    </xf>
    <xf numFmtId="4" fontId="33" fillId="4" borderId="16" xfId="0" applyNumberFormat="1" applyFont="1" applyFill="1" applyBorder="1" applyAlignment="1">
      <alignment vertical="justify"/>
    </xf>
    <xf numFmtId="4" fontId="5" fillId="13" borderId="16" xfId="0" applyNumberFormat="1" applyFont="1" applyFill="1" applyBorder="1" applyAlignment="1" applyProtection="1">
      <alignment/>
      <protection/>
    </xf>
    <xf numFmtId="4" fontId="33" fillId="13" borderId="16" xfId="0" applyNumberFormat="1" applyFont="1" applyFill="1" applyBorder="1" applyAlignment="1">
      <alignment vertical="justify"/>
    </xf>
    <xf numFmtId="4" fontId="33" fillId="13" borderId="16" xfId="95" applyNumberFormat="1" applyFont="1" applyFill="1" applyBorder="1" applyAlignment="1">
      <alignment vertical="center"/>
      <protection/>
    </xf>
    <xf numFmtId="4" fontId="33" fillId="13" borderId="16" xfId="95" applyNumberFormat="1" applyFont="1" applyFill="1" applyBorder="1" applyAlignment="1">
      <alignment vertical="center"/>
      <protection/>
    </xf>
    <xf numFmtId="4" fontId="33" fillId="4" borderId="16" xfId="95" applyNumberFormat="1" applyFont="1" applyFill="1" applyBorder="1" applyAlignment="1">
      <alignment vertical="center"/>
      <protection/>
    </xf>
    <xf numFmtId="4" fontId="33" fillId="4" borderId="16" xfId="95" applyNumberFormat="1" applyFont="1" applyFill="1" applyBorder="1">
      <alignment vertical="top"/>
      <protection/>
    </xf>
    <xf numFmtId="4" fontId="44" fillId="0" borderId="16" xfId="95" applyNumberFormat="1" applyFont="1" applyBorder="1" applyAlignment="1">
      <alignment vertical="center"/>
      <protection/>
    </xf>
    <xf numFmtId="4" fontId="46" fillId="0" borderId="16" xfId="95" applyNumberFormat="1" applyFont="1" applyBorder="1" applyAlignment="1">
      <alignment vertical="center"/>
      <protection/>
    </xf>
    <xf numFmtId="4" fontId="44" fillId="27" borderId="16" xfId="0" applyNumberFormat="1" applyFont="1" applyFill="1" applyBorder="1" applyAlignment="1">
      <alignment vertical="justify"/>
    </xf>
    <xf numFmtId="4" fontId="31" fillId="0" borderId="16" xfId="0" applyNumberFormat="1" applyFont="1" applyBorder="1" applyAlignment="1">
      <alignment vertical="justify"/>
    </xf>
    <xf numFmtId="4" fontId="33" fillId="27" borderId="16" xfId="95" applyNumberFormat="1" applyFont="1" applyFill="1" applyBorder="1" applyAlignment="1">
      <alignment vertical="center"/>
      <protection/>
    </xf>
    <xf numFmtId="4" fontId="44" fillId="4" borderId="16" xfId="0" applyNumberFormat="1" applyFont="1" applyFill="1" applyBorder="1" applyAlignment="1">
      <alignment vertical="justify"/>
    </xf>
    <xf numFmtId="4" fontId="44" fillId="0" borderId="16" xfId="95" applyNumberFormat="1" applyFont="1" applyBorder="1">
      <alignment vertical="top"/>
      <protection/>
    </xf>
    <xf numFmtId="4" fontId="22" fillId="0" borderId="16" xfId="95" applyNumberFormat="1" applyFont="1" applyBorder="1">
      <alignment vertical="top"/>
      <protection/>
    </xf>
    <xf numFmtId="0" fontId="0" fillId="0" borderId="16" xfId="0" applyFont="1" applyBorder="1" applyAlignment="1">
      <alignment horizontal="justify" vertical="center" wrapText="1"/>
    </xf>
    <xf numFmtId="4" fontId="31" fillId="0" borderId="16" xfId="0" applyNumberFormat="1" applyFont="1" applyBorder="1" applyAlignment="1">
      <alignment vertical="justify"/>
    </xf>
    <xf numFmtId="4" fontId="31" fillId="0" borderId="16" xfId="95" applyNumberFormat="1" applyFont="1" applyBorder="1">
      <alignment vertical="top"/>
      <protection/>
    </xf>
    <xf numFmtId="4" fontId="22" fillId="0" borderId="16" xfId="0" applyNumberFormat="1" applyFont="1" applyFill="1" applyBorder="1" applyAlignment="1" applyProtection="1">
      <alignment vertical="top"/>
      <protection/>
    </xf>
    <xf numFmtId="4" fontId="31" fillId="0" borderId="18" xfId="0" applyNumberFormat="1" applyFont="1" applyBorder="1" applyAlignment="1">
      <alignment vertical="justify"/>
    </xf>
    <xf numFmtId="4" fontId="5" fillId="0" borderId="16" xfId="105" applyNumberFormat="1" applyFont="1" applyBorder="1" applyAlignment="1">
      <alignment vertical="center"/>
      <protection/>
    </xf>
    <xf numFmtId="0" fontId="0" fillId="0" borderId="0" xfId="0" applyFont="1" applyAlignment="1">
      <alignment wrapText="1"/>
    </xf>
    <xf numFmtId="49" fontId="5" fillId="27" borderId="16" xfId="0" applyNumberFormat="1" applyFont="1" applyFill="1" applyBorder="1" applyAlignment="1">
      <alignment horizontal="center" vertical="center" wrapText="1"/>
    </xf>
    <xf numFmtId="187" fontId="5" fillId="27" borderId="16" xfId="0" applyNumberFormat="1" applyFont="1" applyFill="1" applyBorder="1" applyAlignment="1">
      <alignment horizontal="left" vertical="center" wrapText="1"/>
    </xf>
    <xf numFmtId="4" fontId="46" fillId="27" borderId="16" xfId="0" applyNumberFormat="1" applyFont="1" applyFill="1" applyBorder="1" applyAlignment="1">
      <alignment vertical="justify"/>
    </xf>
    <xf numFmtId="4" fontId="5" fillId="27" borderId="16" xfId="95" applyNumberFormat="1" applyFont="1" applyFill="1" applyBorder="1" applyAlignment="1">
      <alignment vertical="center"/>
      <protection/>
    </xf>
    <xf numFmtId="0" fontId="0" fillId="0" borderId="16" xfId="0" applyNumberFormat="1" applyFont="1" applyFill="1" applyBorder="1" applyAlignment="1" applyProtection="1">
      <alignment/>
      <protection/>
    </xf>
    <xf numFmtId="187" fontId="0" fillId="0" borderId="16" xfId="0" applyNumberFormat="1" applyFont="1" applyFill="1" applyBorder="1" applyAlignment="1">
      <alignment horizontal="left" vertical="center" wrapText="1"/>
    </xf>
    <xf numFmtId="4" fontId="22" fillId="0" borderId="16" xfId="0" applyNumberFormat="1" applyFont="1" applyBorder="1" applyAlignment="1">
      <alignment vertical="justify"/>
    </xf>
    <xf numFmtId="0" fontId="0" fillId="0" borderId="0" xfId="0" applyFont="1" applyFill="1" applyBorder="1" applyAlignment="1">
      <alignment/>
    </xf>
    <xf numFmtId="0" fontId="0" fillId="0" borderId="19" xfId="0" applyFont="1" applyFill="1" applyBorder="1" applyAlignment="1">
      <alignment/>
    </xf>
    <xf numFmtId="0" fontId="0" fillId="0" borderId="16" xfId="0" applyFont="1" applyFill="1" applyBorder="1" applyAlignment="1">
      <alignment/>
    </xf>
    <xf numFmtId="184" fontId="31" fillId="0" borderId="21" xfId="95" applyNumberFormat="1" applyFont="1" applyBorder="1" applyAlignment="1">
      <alignment horizontal="center" vertical="top"/>
      <protection/>
    </xf>
    <xf numFmtId="4" fontId="31" fillId="0" borderId="16" xfId="95" applyNumberFormat="1" applyFont="1" applyBorder="1" applyAlignment="1">
      <alignment horizontal="center" vertical="top"/>
      <protection/>
    </xf>
    <xf numFmtId="0" fontId="29" fillId="0" borderId="18" xfId="0" applyFont="1" applyBorder="1" applyAlignment="1">
      <alignment horizontal="center" vertical="center" wrapText="1"/>
    </xf>
    <xf numFmtId="49" fontId="7" fillId="0" borderId="0" xfId="105" applyNumberFormat="1" applyFont="1" applyFill="1" applyAlignment="1">
      <alignment horizontal="center"/>
      <protection/>
    </xf>
    <xf numFmtId="0" fontId="48" fillId="26" borderId="0" xfId="105" applyFont="1" applyFill="1" applyAlignment="1">
      <alignment horizontal="center" vertical="top"/>
      <protection/>
    </xf>
    <xf numFmtId="0" fontId="30" fillId="26" borderId="0" xfId="105" applyFont="1" applyFill="1" applyAlignment="1">
      <alignment horizontal="center" vertical="top" wrapText="1"/>
      <protection/>
    </xf>
    <xf numFmtId="0" fontId="30" fillId="26" borderId="0" xfId="105" applyFont="1" applyFill="1" applyAlignment="1">
      <alignment horizontal="center" vertical="top"/>
      <protection/>
    </xf>
    <xf numFmtId="0" fontId="47" fillId="26" borderId="0" xfId="105" applyFont="1" applyFill="1" applyAlignment="1">
      <alignment horizontal="center" vertical="top"/>
      <protection/>
    </xf>
    <xf numFmtId="0" fontId="48" fillId="0" borderId="16" xfId="105" applyFont="1" applyBorder="1" applyAlignment="1">
      <alignment horizontal="center" vertical="center" wrapText="1"/>
      <protection/>
    </xf>
    <xf numFmtId="0" fontId="48" fillId="0" borderId="18" xfId="105" applyFont="1" applyBorder="1" applyAlignment="1">
      <alignment horizontal="center" vertical="center" wrapText="1"/>
      <protection/>
    </xf>
    <xf numFmtId="0" fontId="48" fillId="0" borderId="21" xfId="105" applyFont="1" applyBorder="1" applyAlignment="1">
      <alignment horizontal="center" vertical="center" wrapText="1"/>
      <protection/>
    </xf>
    <xf numFmtId="0" fontId="0" fillId="0" borderId="0" xfId="0" applyNumberFormat="1" applyFont="1" applyFill="1" applyBorder="1" applyAlignment="1" applyProtection="1">
      <alignment horizontal="left" vertical="center" wrapText="1"/>
      <protection/>
    </xf>
    <xf numFmtId="0" fontId="30" fillId="0" borderId="0" xfId="0" applyNumberFormat="1" applyFont="1" applyFill="1" applyAlignment="1" applyProtection="1">
      <alignment horizontal="center" vertical="center" wrapText="1"/>
      <protection/>
    </xf>
    <xf numFmtId="49" fontId="5" fillId="13" borderId="22" xfId="0" applyNumberFormat="1" applyFont="1" applyFill="1" applyBorder="1" applyAlignment="1">
      <alignment horizontal="center" vertical="center"/>
    </xf>
    <xf numFmtId="49" fontId="5" fillId="13" borderId="23" xfId="0" applyNumberFormat="1" applyFont="1" applyFill="1" applyBorder="1" applyAlignment="1">
      <alignment horizontal="center" vertical="center"/>
    </xf>
    <xf numFmtId="49" fontId="5" fillId="13" borderId="19" xfId="0" applyNumberFormat="1" applyFont="1" applyFill="1" applyBorder="1" applyAlignment="1">
      <alignment horizontal="center" vertical="center"/>
    </xf>
    <xf numFmtId="0" fontId="29" fillId="4" borderId="22" xfId="0" applyFont="1" applyFill="1" applyBorder="1" applyAlignment="1">
      <alignment horizontal="center"/>
    </xf>
    <xf numFmtId="0" fontId="29" fillId="4" borderId="19" xfId="0" applyFont="1" applyFill="1" applyBorder="1" applyAlignment="1">
      <alignment horizontal="center"/>
    </xf>
    <xf numFmtId="0" fontId="5" fillId="13" borderId="22" xfId="0" applyNumberFormat="1" applyFont="1" applyFill="1" applyBorder="1" applyAlignment="1" applyProtection="1">
      <alignment horizontal="center" vertical="center"/>
      <protection/>
    </xf>
    <xf numFmtId="0" fontId="5" fillId="13" borderId="23" xfId="0" applyNumberFormat="1" applyFont="1" applyFill="1" applyBorder="1" applyAlignment="1" applyProtection="1">
      <alignment horizontal="center" vertical="center"/>
      <protection/>
    </xf>
    <xf numFmtId="0" fontId="5" fillId="13" borderId="19" xfId="0" applyNumberFormat="1" applyFont="1" applyFill="1" applyBorder="1" applyAlignment="1" applyProtection="1">
      <alignment horizontal="center" vertical="center"/>
      <protection/>
    </xf>
    <xf numFmtId="4" fontId="31" fillId="0" borderId="18" xfId="95" applyNumberFormat="1" applyFont="1" applyBorder="1" applyAlignment="1">
      <alignment horizontal="center" vertical="top"/>
      <protection/>
    </xf>
    <xf numFmtId="4" fontId="31" fillId="0" borderId="21" xfId="95" applyNumberFormat="1" applyFont="1" applyBorder="1" applyAlignment="1">
      <alignment horizontal="center" vertical="top"/>
      <protection/>
    </xf>
    <xf numFmtId="4" fontId="44" fillId="0" borderId="18" xfId="95" applyNumberFormat="1" applyFont="1" applyBorder="1" applyAlignment="1">
      <alignment horizontal="right" vertical="center"/>
      <protection/>
    </xf>
    <xf numFmtId="4" fontId="44" fillId="0" borderId="21" xfId="95" applyNumberFormat="1" applyFont="1" applyBorder="1" applyAlignment="1">
      <alignment horizontal="right" vertical="center"/>
      <protection/>
    </xf>
    <xf numFmtId="184" fontId="31" fillId="0" borderId="18" xfId="95" applyNumberFormat="1" applyFont="1" applyBorder="1" applyAlignment="1">
      <alignment horizontal="center" vertical="top"/>
      <protection/>
    </xf>
    <xf numFmtId="0" fontId="29" fillId="0" borderId="21" xfId="0" applyFont="1" applyBorder="1" applyAlignment="1">
      <alignment horizontal="center" vertical="center" wrapText="1"/>
    </xf>
    <xf numFmtId="49" fontId="0" fillId="0" borderId="18"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0" fillId="0" borderId="16"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0" fontId="5" fillId="4" borderId="22" xfId="0" applyFont="1" applyFill="1" applyBorder="1" applyAlignment="1">
      <alignment horizontal="center"/>
    </xf>
    <xf numFmtId="0" fontId="5" fillId="4" borderId="19" xfId="0" applyFont="1" applyFill="1" applyBorder="1" applyAlignment="1">
      <alignment horizontal="center"/>
    </xf>
    <xf numFmtId="49" fontId="0" fillId="0" borderId="18"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0" fontId="0" fillId="0" borderId="16"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28" fillId="0" borderId="0" xfId="0" applyNumberFormat="1" applyFont="1" applyFill="1" applyAlignment="1" applyProtection="1">
      <alignment horizontal="left" vertical="top"/>
      <protection/>
    </xf>
    <xf numFmtId="0" fontId="32"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28" fillId="0" borderId="16" xfId="0" applyNumberFormat="1" applyFont="1" applyFill="1" applyBorder="1" applyAlignment="1" applyProtection="1">
      <alignment horizontal="center" vertical="center" wrapText="1"/>
      <protection/>
    </xf>
  </cellXfs>
  <cellStyles count="111">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_dodses1" xfId="105"/>
    <cellStyle name="Обычный_Видатки" xfId="106"/>
    <cellStyle name="Followed Hyperlink" xfId="107"/>
    <cellStyle name="Підсумок" xfId="108"/>
    <cellStyle name="Плохой" xfId="109"/>
    <cellStyle name="Поганий" xfId="110"/>
    <cellStyle name="Пояснение" xfId="111"/>
    <cellStyle name="Примечание" xfId="112"/>
    <cellStyle name="Примітка" xfId="113"/>
    <cellStyle name="Percent" xfId="114"/>
    <cellStyle name="Результат" xfId="115"/>
    <cellStyle name="Связанная ячейка" xfId="116"/>
    <cellStyle name="Середній" xfId="117"/>
    <cellStyle name="Стиль 1" xfId="118"/>
    <cellStyle name="Текст попередження" xfId="119"/>
    <cellStyle name="Текст пояснення" xfId="120"/>
    <cellStyle name="Текст предупреждения" xfId="121"/>
    <cellStyle name="Comma" xfId="122"/>
    <cellStyle name="Comma [0]" xfId="123"/>
    <cellStyle name="Хороший" xfId="1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N382"/>
  <sheetViews>
    <sheetView view="pageBreakPreview" zoomScale="75" zoomScaleNormal="85" zoomScaleSheetLayoutView="75" workbookViewId="0" topLeftCell="A1">
      <selection activeCell="B2" sqref="B2"/>
    </sheetView>
  </sheetViews>
  <sheetFormatPr defaultColWidth="9.33203125" defaultRowHeight="12.75"/>
  <cols>
    <col min="1" max="1" width="13.5" style="121" customWidth="1"/>
    <col min="2" max="2" width="96.66015625" style="121" customWidth="1"/>
    <col min="3" max="3" width="20.33203125" style="121" customWidth="1"/>
    <col min="4" max="4" width="19.5" style="121" customWidth="1"/>
    <col min="5" max="5" width="17.83203125" style="121" customWidth="1"/>
    <col min="6" max="6" width="17.5" style="121" customWidth="1"/>
    <col min="7" max="92" width="9.33203125" style="117" customWidth="1"/>
    <col min="93" max="16384" width="9.33203125" style="121" customWidth="1"/>
  </cols>
  <sheetData>
    <row r="1" spans="3:7" s="117" customFormat="1" ht="15">
      <c r="C1" s="227" t="s">
        <v>271</v>
      </c>
      <c r="D1" s="228"/>
      <c r="E1" s="228"/>
      <c r="F1" s="228"/>
      <c r="G1" s="119"/>
    </row>
    <row r="2" spans="3:6" s="117" customFormat="1" ht="77.25" customHeight="1">
      <c r="C2" s="228"/>
      <c r="D2" s="228"/>
      <c r="E2" s="228"/>
      <c r="F2" s="228"/>
    </row>
    <row r="3" spans="2:6" s="117" customFormat="1" ht="25.5" customHeight="1">
      <c r="B3" s="229" t="s">
        <v>268</v>
      </c>
      <c r="C3" s="229"/>
      <c r="D3" s="229"/>
      <c r="E3" s="229"/>
      <c r="F3" s="229"/>
    </row>
    <row r="4" s="117" customFormat="1" ht="12.75">
      <c r="F4" s="117" t="s">
        <v>19</v>
      </c>
    </row>
    <row r="5" spans="1:6" ht="16.5" customHeight="1">
      <c r="A5" s="230" t="s">
        <v>185</v>
      </c>
      <c r="B5" s="230" t="s">
        <v>186</v>
      </c>
      <c r="C5" s="231" t="s">
        <v>3</v>
      </c>
      <c r="D5" s="230" t="s">
        <v>0</v>
      </c>
      <c r="E5" s="230" t="s">
        <v>1</v>
      </c>
      <c r="F5" s="230"/>
    </row>
    <row r="6" spans="1:6" ht="48" customHeight="1">
      <c r="A6" s="230"/>
      <c r="B6" s="230"/>
      <c r="C6" s="232"/>
      <c r="D6" s="230"/>
      <c r="E6" s="120" t="s">
        <v>3</v>
      </c>
      <c r="F6" s="120" t="s">
        <v>187</v>
      </c>
    </row>
    <row r="7" spans="1:92" s="128" customFormat="1" ht="15.75" hidden="1">
      <c r="A7" s="122">
        <v>10000000</v>
      </c>
      <c r="B7" s="123" t="s">
        <v>188</v>
      </c>
      <c r="C7" s="124">
        <f>D7+E7</f>
        <v>0</v>
      </c>
      <c r="D7" s="124">
        <f>SUM(D8)</f>
        <v>0</v>
      </c>
      <c r="E7" s="125"/>
      <c r="F7" s="125"/>
      <c r="G7" s="126"/>
      <c r="H7" s="126"/>
      <c r="I7" s="126"/>
      <c r="J7" s="126"/>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7"/>
      <c r="CH7" s="127"/>
      <c r="CI7" s="127"/>
      <c r="CJ7" s="127"/>
      <c r="CK7" s="127"/>
      <c r="CL7" s="127"/>
      <c r="CM7" s="127"/>
      <c r="CN7" s="127"/>
    </row>
    <row r="8" spans="1:92" s="131" customFormat="1" ht="20.25" customHeight="1" hidden="1">
      <c r="A8" s="129" t="s">
        <v>189</v>
      </c>
      <c r="B8" s="123" t="s">
        <v>190</v>
      </c>
      <c r="C8" s="124">
        <f aca="true" t="shared" si="0" ref="C8:C56">D8+E8</f>
        <v>0</v>
      </c>
      <c r="D8" s="124">
        <f>SUM(D9)+D15</f>
        <v>0</v>
      </c>
      <c r="E8" s="125"/>
      <c r="F8" s="125"/>
      <c r="G8" s="130"/>
      <c r="H8" s="130"/>
      <c r="I8" s="130"/>
      <c r="J8" s="130"/>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row>
    <row r="9" spans="1:10" ht="15" hidden="1">
      <c r="A9" s="132" t="s">
        <v>191</v>
      </c>
      <c r="B9" s="133" t="s">
        <v>192</v>
      </c>
      <c r="C9" s="124">
        <f t="shared" si="0"/>
        <v>0</v>
      </c>
      <c r="D9" s="134">
        <f>D10+D11+D12+D13+D14</f>
        <v>0</v>
      </c>
      <c r="E9" s="125"/>
      <c r="F9" s="125"/>
      <c r="G9" s="135"/>
      <c r="H9" s="135"/>
      <c r="I9" s="135"/>
      <c r="J9" s="135"/>
    </row>
    <row r="10" spans="1:10" ht="30" hidden="1">
      <c r="A10" s="136" t="s">
        <v>193</v>
      </c>
      <c r="B10" s="137" t="s">
        <v>194</v>
      </c>
      <c r="C10" s="124">
        <f t="shared" si="0"/>
        <v>0</v>
      </c>
      <c r="D10" s="138"/>
      <c r="E10" s="139"/>
      <c r="F10" s="139"/>
      <c r="G10" s="135"/>
      <c r="H10" s="135"/>
      <c r="I10" s="135"/>
      <c r="J10" s="135"/>
    </row>
    <row r="11" spans="1:10" ht="45" hidden="1">
      <c r="A11" s="136">
        <v>11010200</v>
      </c>
      <c r="B11" s="137" t="s">
        <v>195</v>
      </c>
      <c r="C11" s="124">
        <f t="shared" si="0"/>
        <v>0</v>
      </c>
      <c r="D11" s="138"/>
      <c r="E11" s="139"/>
      <c r="F11" s="139"/>
      <c r="G11" s="135"/>
      <c r="H11" s="135"/>
      <c r="I11" s="135"/>
      <c r="J11" s="135"/>
    </row>
    <row r="12" spans="1:10" ht="30.75" customHeight="1" hidden="1">
      <c r="A12" s="136">
        <v>11010400</v>
      </c>
      <c r="B12" s="137" t="s">
        <v>196</v>
      </c>
      <c r="C12" s="124">
        <f t="shared" si="0"/>
        <v>0</v>
      </c>
      <c r="D12" s="138"/>
      <c r="E12" s="139"/>
      <c r="F12" s="139"/>
      <c r="G12" s="135"/>
      <c r="H12" s="135"/>
      <c r="I12" s="135"/>
      <c r="J12" s="135"/>
    </row>
    <row r="13" spans="1:10" ht="28.5" customHeight="1" hidden="1">
      <c r="A13" s="136">
        <v>11010500</v>
      </c>
      <c r="B13" s="137" t="s">
        <v>197</v>
      </c>
      <c r="C13" s="124">
        <f t="shared" si="0"/>
        <v>0</v>
      </c>
      <c r="D13" s="138"/>
      <c r="E13" s="139"/>
      <c r="F13" s="139"/>
      <c r="G13" s="135"/>
      <c r="H13" s="135"/>
      <c r="I13" s="135"/>
      <c r="J13" s="135"/>
    </row>
    <row r="14" spans="1:10" ht="44.25" customHeight="1" hidden="1">
      <c r="A14" s="136">
        <v>11010900</v>
      </c>
      <c r="B14" s="137" t="s">
        <v>198</v>
      </c>
      <c r="C14" s="124">
        <f t="shared" si="0"/>
        <v>0</v>
      </c>
      <c r="D14" s="138"/>
      <c r="E14" s="139"/>
      <c r="F14" s="139"/>
      <c r="G14" s="135"/>
      <c r="H14" s="135"/>
      <c r="I14" s="135"/>
      <c r="J14" s="135"/>
    </row>
    <row r="15" spans="1:10" ht="19.5" customHeight="1" hidden="1">
      <c r="A15" s="132">
        <v>11020000</v>
      </c>
      <c r="B15" s="133" t="s">
        <v>199</v>
      </c>
      <c r="C15" s="124">
        <f t="shared" si="0"/>
        <v>0</v>
      </c>
      <c r="D15" s="140">
        <f>D16</f>
        <v>0</v>
      </c>
      <c r="E15" s="139"/>
      <c r="F15" s="139"/>
      <c r="G15" s="135"/>
      <c r="H15" s="135"/>
      <c r="I15" s="135"/>
      <c r="J15" s="135"/>
    </row>
    <row r="16" spans="1:10" ht="17.25" customHeight="1" hidden="1">
      <c r="A16" s="136">
        <v>11020200</v>
      </c>
      <c r="B16" s="137" t="s">
        <v>200</v>
      </c>
      <c r="C16" s="124">
        <f t="shared" si="0"/>
        <v>0</v>
      </c>
      <c r="D16" s="141"/>
      <c r="E16" s="139"/>
      <c r="F16" s="139"/>
      <c r="G16" s="135"/>
      <c r="H16" s="135"/>
      <c r="I16" s="135"/>
      <c r="J16" s="135"/>
    </row>
    <row r="17" spans="1:92" s="142" customFormat="1" ht="15" hidden="1">
      <c r="A17" s="122" t="s">
        <v>201</v>
      </c>
      <c r="B17" s="123" t="s">
        <v>202</v>
      </c>
      <c r="C17" s="124">
        <f t="shared" si="0"/>
        <v>0</v>
      </c>
      <c r="D17" s="124">
        <f>D18+D21</f>
        <v>0</v>
      </c>
      <c r="E17" s="124">
        <f>E24</f>
        <v>0</v>
      </c>
      <c r="F17" s="139"/>
      <c r="G17" s="135"/>
      <c r="H17" s="135"/>
      <c r="I17" s="135"/>
      <c r="J17" s="135"/>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row>
    <row r="18" spans="1:92" s="142" customFormat="1" ht="15" hidden="1">
      <c r="A18" s="122" t="s">
        <v>203</v>
      </c>
      <c r="B18" s="143" t="s">
        <v>204</v>
      </c>
      <c r="C18" s="124">
        <f t="shared" si="0"/>
        <v>0</v>
      </c>
      <c r="D18" s="144">
        <f>D19</f>
        <v>0</v>
      </c>
      <c r="E18" s="124"/>
      <c r="F18" s="139"/>
      <c r="G18" s="135"/>
      <c r="H18" s="135"/>
      <c r="I18" s="135"/>
      <c r="J18" s="135"/>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17"/>
      <c r="CE18" s="117"/>
      <c r="CF18" s="117"/>
      <c r="CG18" s="117"/>
      <c r="CH18" s="117"/>
      <c r="CI18" s="117"/>
      <c r="CJ18" s="117"/>
      <c r="CK18" s="117"/>
      <c r="CL18" s="117"/>
      <c r="CM18" s="117"/>
      <c r="CN18" s="117"/>
    </row>
    <row r="19" spans="1:92" s="142" customFormat="1" ht="60" hidden="1">
      <c r="A19" s="132">
        <v>21010000</v>
      </c>
      <c r="B19" s="133" t="s">
        <v>205</v>
      </c>
      <c r="C19" s="124">
        <f t="shared" si="0"/>
        <v>0</v>
      </c>
      <c r="D19" s="145">
        <f>D20</f>
        <v>0</v>
      </c>
      <c r="E19" s="124"/>
      <c r="F19" s="139"/>
      <c r="G19" s="135"/>
      <c r="H19" s="135"/>
      <c r="I19" s="135"/>
      <c r="J19" s="135"/>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117"/>
      <c r="CN19" s="117"/>
    </row>
    <row r="20" spans="1:92" s="142" customFormat="1" ht="30" hidden="1">
      <c r="A20" s="136">
        <v>21010300</v>
      </c>
      <c r="B20" s="137" t="s">
        <v>206</v>
      </c>
      <c r="C20" s="124">
        <f t="shared" si="0"/>
        <v>0</v>
      </c>
      <c r="D20" s="146"/>
      <c r="E20" s="124"/>
      <c r="F20" s="139"/>
      <c r="G20" s="135"/>
      <c r="H20" s="135"/>
      <c r="I20" s="135"/>
      <c r="J20" s="13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17"/>
      <c r="CM20" s="117"/>
      <c r="CN20" s="117"/>
    </row>
    <row r="21" spans="1:92" s="142" customFormat="1" ht="19.5" customHeight="1" hidden="1">
      <c r="A21" s="147" t="s">
        <v>207</v>
      </c>
      <c r="B21" s="148" t="s">
        <v>208</v>
      </c>
      <c r="C21" s="124">
        <f t="shared" si="0"/>
        <v>0</v>
      </c>
      <c r="D21" s="124">
        <f>D22</f>
        <v>0</v>
      </c>
      <c r="E21" s="124"/>
      <c r="F21" s="139"/>
      <c r="G21" s="135"/>
      <c r="H21" s="135"/>
      <c r="I21" s="135"/>
      <c r="J21" s="135"/>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row>
    <row r="22" spans="1:92" s="142" customFormat="1" ht="30" hidden="1">
      <c r="A22" s="149">
        <v>22080000</v>
      </c>
      <c r="B22" s="150" t="s">
        <v>209</v>
      </c>
      <c r="C22" s="124">
        <f t="shared" si="0"/>
        <v>0</v>
      </c>
      <c r="D22" s="140">
        <f>D23</f>
        <v>0</v>
      </c>
      <c r="E22" s="124"/>
      <c r="F22" s="139"/>
      <c r="G22" s="135"/>
      <c r="H22" s="135"/>
      <c r="I22" s="135"/>
      <c r="J22" s="135"/>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117"/>
    </row>
    <row r="23" spans="1:92" s="142" customFormat="1" ht="30" hidden="1">
      <c r="A23" s="151">
        <v>22080400</v>
      </c>
      <c r="B23" s="152" t="s">
        <v>210</v>
      </c>
      <c r="C23" s="124">
        <f t="shared" si="0"/>
        <v>0</v>
      </c>
      <c r="D23" s="141"/>
      <c r="E23" s="124"/>
      <c r="F23" s="139"/>
      <c r="G23" s="135"/>
      <c r="H23" s="135"/>
      <c r="I23" s="135"/>
      <c r="J23" s="135"/>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row>
    <row r="24" spans="1:92" s="142" customFormat="1" ht="13.5" customHeight="1" hidden="1">
      <c r="A24" s="122" t="s">
        <v>211</v>
      </c>
      <c r="B24" s="123" t="s">
        <v>212</v>
      </c>
      <c r="C24" s="124">
        <f t="shared" si="0"/>
        <v>0</v>
      </c>
      <c r="D24" s="134"/>
      <c r="E24" s="153">
        <f>E25+E28</f>
        <v>0</v>
      </c>
      <c r="F24" s="139"/>
      <c r="G24" s="135"/>
      <c r="H24" s="135"/>
      <c r="I24" s="135"/>
      <c r="J24" s="135"/>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7"/>
      <c r="CL24" s="117"/>
      <c r="CM24" s="117"/>
      <c r="CN24" s="117"/>
    </row>
    <row r="25" spans="1:92" s="142" customFormat="1" ht="27.75" customHeight="1" hidden="1">
      <c r="A25" s="132" t="s">
        <v>213</v>
      </c>
      <c r="B25" s="133" t="s">
        <v>214</v>
      </c>
      <c r="C25" s="124">
        <f t="shared" si="0"/>
        <v>0</v>
      </c>
      <c r="D25" s="134"/>
      <c r="E25" s="154">
        <f>E26+E27</f>
        <v>0</v>
      </c>
      <c r="F25" s="139"/>
      <c r="G25" s="135"/>
      <c r="H25" s="135"/>
      <c r="I25" s="135"/>
      <c r="J25" s="135"/>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7"/>
      <c r="CA25" s="117"/>
      <c r="CB25" s="117"/>
      <c r="CC25" s="117"/>
      <c r="CD25" s="117"/>
      <c r="CE25" s="117"/>
      <c r="CF25" s="117"/>
      <c r="CG25" s="117"/>
      <c r="CH25" s="117"/>
      <c r="CI25" s="117"/>
      <c r="CJ25" s="117"/>
      <c r="CK25" s="117"/>
      <c r="CL25" s="117"/>
      <c r="CM25" s="117"/>
      <c r="CN25" s="117"/>
    </row>
    <row r="26" spans="1:92" s="142" customFormat="1" ht="20.25" customHeight="1" hidden="1">
      <c r="A26" s="136" t="s">
        <v>215</v>
      </c>
      <c r="B26" s="137" t="s">
        <v>216</v>
      </c>
      <c r="C26" s="124">
        <f t="shared" si="0"/>
        <v>0</v>
      </c>
      <c r="D26" s="134"/>
      <c r="E26" s="154"/>
      <c r="F26" s="139"/>
      <c r="G26" s="135"/>
      <c r="H26" s="135"/>
      <c r="I26" s="135"/>
      <c r="J26" s="135"/>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17"/>
      <c r="CE26" s="117"/>
      <c r="CF26" s="117"/>
      <c r="CG26" s="117"/>
      <c r="CH26" s="117"/>
      <c r="CI26" s="117"/>
      <c r="CJ26" s="117"/>
      <c r="CK26" s="117"/>
      <c r="CL26" s="117"/>
      <c r="CM26" s="117"/>
      <c r="CN26" s="117"/>
    </row>
    <row r="27" spans="1:92" s="142" customFormat="1" ht="13.5" customHeight="1" hidden="1">
      <c r="A27" s="136" t="s">
        <v>217</v>
      </c>
      <c r="B27" s="137" t="s">
        <v>218</v>
      </c>
      <c r="C27" s="124">
        <f t="shared" si="0"/>
        <v>0</v>
      </c>
      <c r="D27" s="134"/>
      <c r="E27" s="154"/>
      <c r="F27" s="139"/>
      <c r="G27" s="135"/>
      <c r="H27" s="135"/>
      <c r="I27" s="135"/>
      <c r="J27" s="135"/>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row>
    <row r="28" spans="1:92" s="142" customFormat="1" ht="13.5" customHeight="1" hidden="1">
      <c r="A28" s="132" t="s">
        <v>219</v>
      </c>
      <c r="B28" s="133" t="s">
        <v>220</v>
      </c>
      <c r="C28" s="124">
        <f t="shared" si="0"/>
        <v>0</v>
      </c>
      <c r="D28" s="134"/>
      <c r="E28" s="154">
        <f>E29</f>
        <v>0</v>
      </c>
      <c r="F28" s="139"/>
      <c r="G28" s="135"/>
      <c r="H28" s="135"/>
      <c r="I28" s="135"/>
      <c r="J28" s="135"/>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row>
    <row r="29" spans="1:92" s="142" customFormat="1" ht="60" customHeight="1" hidden="1">
      <c r="A29" s="155" t="s">
        <v>221</v>
      </c>
      <c r="B29" s="137" t="s">
        <v>222</v>
      </c>
      <c r="C29" s="124">
        <f t="shared" si="0"/>
        <v>0</v>
      </c>
      <c r="D29" s="134"/>
      <c r="E29" s="154"/>
      <c r="F29" s="139"/>
      <c r="G29" s="135"/>
      <c r="H29" s="135"/>
      <c r="I29" s="135"/>
      <c r="J29" s="135"/>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row>
    <row r="30" spans="1:92" ht="15" hidden="1">
      <c r="A30" s="132"/>
      <c r="B30" s="123" t="s">
        <v>223</v>
      </c>
      <c r="C30" s="124">
        <f t="shared" si="0"/>
        <v>0</v>
      </c>
      <c r="D30" s="124">
        <f>SUM(D7+D17)</f>
        <v>0</v>
      </c>
      <c r="E30" s="125">
        <f>E17</f>
        <v>0</v>
      </c>
      <c r="F30" s="125"/>
      <c r="G30" s="156"/>
      <c r="H30" s="157"/>
      <c r="I30" s="156"/>
      <c r="J30" s="156"/>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8"/>
      <c r="BM30" s="158"/>
      <c r="BN30" s="158"/>
      <c r="BO30" s="158"/>
      <c r="BP30" s="158"/>
      <c r="BQ30" s="158"/>
      <c r="BR30" s="158"/>
      <c r="BS30" s="158"/>
      <c r="BT30" s="158"/>
      <c r="BU30" s="158"/>
      <c r="BV30" s="158"/>
      <c r="BW30" s="158"/>
      <c r="BX30" s="158"/>
      <c r="BY30" s="158"/>
      <c r="BZ30" s="158"/>
      <c r="CA30" s="158"/>
      <c r="CB30" s="158"/>
      <c r="CC30" s="158"/>
      <c r="CD30" s="158"/>
      <c r="CE30" s="158"/>
      <c r="CF30" s="158"/>
      <c r="CG30" s="158"/>
      <c r="CH30" s="158"/>
      <c r="CI30" s="158"/>
      <c r="CJ30" s="158"/>
      <c r="CK30" s="158"/>
      <c r="CL30" s="158"/>
      <c r="CM30" s="158"/>
      <c r="CN30" s="158"/>
    </row>
    <row r="31" spans="1:92" ht="20.25" customHeight="1">
      <c r="A31" s="122" t="s">
        <v>224</v>
      </c>
      <c r="B31" s="123" t="s">
        <v>225</v>
      </c>
      <c r="C31" s="159">
        <f t="shared" si="0"/>
        <v>11193584</v>
      </c>
      <c r="D31" s="159">
        <f>SUM(D33+D35)</f>
        <v>11193584</v>
      </c>
      <c r="E31" s="159">
        <f>SUM(E33+E35)</f>
        <v>0</v>
      </c>
      <c r="F31" s="159">
        <f>SUM(F33+F35)</f>
        <v>0</v>
      </c>
      <c r="G31" s="156"/>
      <c r="H31" s="156"/>
      <c r="I31" s="156"/>
      <c r="J31" s="156"/>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8"/>
      <c r="BM31" s="158"/>
      <c r="BN31" s="158"/>
      <c r="BO31" s="158"/>
      <c r="BP31" s="158"/>
      <c r="BQ31" s="158"/>
      <c r="BR31" s="158"/>
      <c r="BS31" s="158"/>
      <c r="BT31" s="158"/>
      <c r="BU31" s="158"/>
      <c r="BV31" s="158"/>
      <c r="BW31" s="158"/>
      <c r="BX31" s="158"/>
      <c r="BY31" s="158"/>
      <c r="BZ31" s="158"/>
      <c r="CA31" s="158"/>
      <c r="CB31" s="158"/>
      <c r="CC31" s="158"/>
      <c r="CD31" s="158"/>
      <c r="CE31" s="158"/>
      <c r="CF31" s="158"/>
      <c r="CG31" s="158"/>
      <c r="CH31" s="158"/>
      <c r="CI31" s="158"/>
      <c r="CJ31" s="158"/>
      <c r="CK31" s="158"/>
      <c r="CL31" s="158"/>
      <c r="CM31" s="158"/>
      <c r="CN31" s="158"/>
    </row>
    <row r="32" spans="1:92" ht="19.5" customHeight="1">
      <c r="A32" s="129" t="s">
        <v>226</v>
      </c>
      <c r="B32" s="123" t="s">
        <v>227</v>
      </c>
      <c r="C32" s="159">
        <f t="shared" si="0"/>
        <v>11193584</v>
      </c>
      <c r="D32" s="159">
        <f>D31</f>
        <v>11193584</v>
      </c>
      <c r="E32" s="159">
        <f>E31</f>
        <v>0</v>
      </c>
      <c r="F32" s="159">
        <f>F31</f>
        <v>0</v>
      </c>
      <c r="G32" s="156"/>
      <c r="H32" s="156"/>
      <c r="I32" s="156"/>
      <c r="J32" s="156"/>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58"/>
      <c r="BY32" s="158"/>
      <c r="BZ32" s="158"/>
      <c r="CA32" s="158"/>
      <c r="CB32" s="158"/>
      <c r="CC32" s="158"/>
      <c r="CD32" s="158"/>
      <c r="CE32" s="158"/>
      <c r="CF32" s="158"/>
      <c r="CG32" s="158"/>
      <c r="CH32" s="158"/>
      <c r="CI32" s="158"/>
      <c r="CJ32" s="158"/>
      <c r="CK32" s="158"/>
      <c r="CL32" s="158"/>
      <c r="CM32" s="158"/>
      <c r="CN32" s="158"/>
    </row>
    <row r="33" spans="1:10" ht="14.25">
      <c r="A33" s="122" t="s">
        <v>228</v>
      </c>
      <c r="B33" s="123" t="s">
        <v>229</v>
      </c>
      <c r="C33" s="159">
        <f t="shared" si="0"/>
        <v>-1172600</v>
      </c>
      <c r="D33" s="159">
        <f>D34</f>
        <v>-1172600</v>
      </c>
      <c r="E33" s="159"/>
      <c r="F33" s="159"/>
      <c r="G33" s="135"/>
      <c r="H33" s="135"/>
      <c r="I33" s="135"/>
      <c r="J33" s="135"/>
    </row>
    <row r="34" spans="1:92" s="162" customFormat="1" ht="15">
      <c r="A34" s="132">
        <v>41020100</v>
      </c>
      <c r="B34" s="133" t="s">
        <v>269</v>
      </c>
      <c r="C34" s="159">
        <f t="shared" si="0"/>
        <v>-1172600</v>
      </c>
      <c r="D34" s="160">
        <v>-1172600</v>
      </c>
      <c r="E34" s="161"/>
      <c r="F34" s="161"/>
      <c r="G34" s="135"/>
      <c r="H34" s="135"/>
      <c r="I34" s="135"/>
      <c r="J34" s="135"/>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row>
    <row r="35" spans="1:92" ht="21" customHeight="1">
      <c r="A35" s="122" t="s">
        <v>230</v>
      </c>
      <c r="B35" s="123" t="s">
        <v>231</v>
      </c>
      <c r="C35" s="159">
        <f t="shared" si="0"/>
        <v>12366184</v>
      </c>
      <c r="D35" s="159">
        <f>SUM(D36:D44)</f>
        <v>12366184</v>
      </c>
      <c r="E35" s="159">
        <f>SUM(E36:E44)</f>
        <v>0</v>
      </c>
      <c r="F35" s="159">
        <f>SUM(F36:F44)</f>
        <v>0</v>
      </c>
      <c r="G35" s="163"/>
      <c r="H35" s="163"/>
      <c r="I35" s="163"/>
      <c r="J35" s="163"/>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4"/>
      <c r="BQ35" s="164"/>
      <c r="BR35" s="164"/>
      <c r="BS35" s="164"/>
      <c r="BT35" s="164"/>
      <c r="BU35" s="164"/>
      <c r="BV35" s="164"/>
      <c r="BW35" s="164"/>
      <c r="BX35" s="164"/>
      <c r="BY35" s="164"/>
      <c r="BZ35" s="164"/>
      <c r="CA35" s="164"/>
      <c r="CB35" s="164"/>
      <c r="CC35" s="164"/>
      <c r="CD35" s="164"/>
      <c r="CE35" s="164"/>
      <c r="CF35" s="164"/>
      <c r="CG35" s="164"/>
      <c r="CH35" s="164"/>
      <c r="CI35" s="164"/>
      <c r="CJ35" s="164"/>
      <c r="CK35" s="164"/>
      <c r="CL35" s="164"/>
      <c r="CM35" s="164"/>
      <c r="CN35" s="164"/>
    </row>
    <row r="36" spans="1:92" s="162" customFormat="1" ht="60.75" customHeight="1">
      <c r="A36" s="165" t="s">
        <v>232</v>
      </c>
      <c r="B36" s="166" t="s">
        <v>233</v>
      </c>
      <c r="C36" s="159">
        <f t="shared" si="0"/>
        <v>1079500</v>
      </c>
      <c r="D36" s="160">
        <v>1079500</v>
      </c>
      <c r="E36" s="161"/>
      <c r="F36" s="161"/>
      <c r="G36" s="135"/>
      <c r="H36" s="135"/>
      <c r="I36" s="135"/>
      <c r="J36" s="135"/>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7"/>
      <c r="CB36" s="117"/>
      <c r="CC36" s="117"/>
      <c r="CD36" s="117"/>
      <c r="CE36" s="117"/>
      <c r="CF36" s="117"/>
      <c r="CG36" s="117"/>
      <c r="CH36" s="117"/>
      <c r="CI36" s="117"/>
      <c r="CJ36" s="117"/>
      <c r="CK36" s="117"/>
      <c r="CL36" s="117"/>
      <c r="CM36" s="117"/>
      <c r="CN36" s="117"/>
    </row>
    <row r="37" spans="1:92" ht="60.75" customHeight="1">
      <c r="A37" s="165" t="s">
        <v>234</v>
      </c>
      <c r="B37" s="166" t="s">
        <v>249</v>
      </c>
      <c r="C37" s="159">
        <f t="shared" si="0"/>
        <v>12435178</v>
      </c>
      <c r="D37" s="160">
        <v>12435178</v>
      </c>
      <c r="E37" s="161"/>
      <c r="F37" s="161"/>
      <c r="G37" s="163"/>
      <c r="H37" s="163"/>
      <c r="I37" s="163"/>
      <c r="J37" s="163"/>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64"/>
      <c r="BQ37" s="164"/>
      <c r="BR37" s="164"/>
      <c r="BS37" s="164"/>
      <c r="BT37" s="164"/>
      <c r="BU37" s="164"/>
      <c r="BV37" s="164"/>
      <c r="BW37" s="164"/>
      <c r="BX37" s="164"/>
      <c r="BY37" s="164"/>
      <c r="BZ37" s="164"/>
      <c r="CA37" s="164"/>
      <c r="CB37" s="164"/>
      <c r="CC37" s="164"/>
      <c r="CD37" s="164"/>
      <c r="CE37" s="164"/>
      <c r="CF37" s="164"/>
      <c r="CG37" s="164"/>
      <c r="CH37" s="164"/>
      <c r="CI37" s="164"/>
      <c r="CJ37" s="164"/>
      <c r="CK37" s="164"/>
      <c r="CL37" s="164"/>
      <c r="CM37" s="164"/>
      <c r="CN37" s="164"/>
    </row>
    <row r="38" spans="1:92" ht="156" customHeight="1">
      <c r="A38" s="165" t="s">
        <v>235</v>
      </c>
      <c r="B38" s="167" t="s">
        <v>236</v>
      </c>
      <c r="C38" s="159">
        <f t="shared" si="0"/>
        <v>-723309</v>
      </c>
      <c r="D38" s="160">
        <v>-723309</v>
      </c>
      <c r="E38" s="161"/>
      <c r="F38" s="161"/>
      <c r="G38" s="163"/>
      <c r="H38" s="163"/>
      <c r="I38" s="163"/>
      <c r="J38" s="163"/>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c r="BP38" s="164"/>
      <c r="BQ38" s="164"/>
      <c r="BR38" s="164"/>
      <c r="BS38" s="164"/>
      <c r="BT38" s="164"/>
      <c r="BU38" s="164"/>
      <c r="BV38" s="164"/>
      <c r="BW38" s="164"/>
      <c r="BX38" s="164"/>
      <c r="BY38" s="164"/>
      <c r="BZ38" s="164"/>
      <c r="CA38" s="164"/>
      <c r="CB38" s="164"/>
      <c r="CC38" s="164"/>
      <c r="CD38" s="164"/>
      <c r="CE38" s="164"/>
      <c r="CF38" s="164"/>
      <c r="CG38" s="164"/>
      <c r="CH38" s="164"/>
      <c r="CI38" s="164"/>
      <c r="CJ38" s="164"/>
      <c r="CK38" s="164"/>
      <c r="CL38" s="164"/>
      <c r="CM38" s="164"/>
      <c r="CN38" s="164"/>
    </row>
    <row r="39" spans="1:10" ht="51.75" customHeight="1">
      <c r="A39" s="165" t="s">
        <v>237</v>
      </c>
      <c r="B39" s="166" t="s">
        <v>238</v>
      </c>
      <c r="C39" s="159">
        <f t="shared" si="0"/>
        <v>1097194</v>
      </c>
      <c r="D39" s="160">
        <v>1097194</v>
      </c>
      <c r="E39" s="161"/>
      <c r="F39" s="161"/>
      <c r="G39" s="135"/>
      <c r="H39" s="135"/>
      <c r="I39" s="135"/>
      <c r="J39" s="135"/>
    </row>
    <row r="40" spans="1:10" ht="15.75" customHeight="1">
      <c r="A40" s="165">
        <v>41033900</v>
      </c>
      <c r="B40" s="166" t="s">
        <v>239</v>
      </c>
      <c r="C40" s="159">
        <f t="shared" si="0"/>
        <v>-623400</v>
      </c>
      <c r="D40" s="160">
        <v>-623400</v>
      </c>
      <c r="E40" s="161"/>
      <c r="F40" s="161"/>
      <c r="G40" s="135"/>
      <c r="H40" s="135"/>
      <c r="I40" s="135"/>
      <c r="J40" s="135"/>
    </row>
    <row r="41" spans="1:10" ht="15.75" customHeight="1">
      <c r="A41" s="165">
        <v>41034200</v>
      </c>
      <c r="B41" s="166" t="s">
        <v>240</v>
      </c>
      <c r="C41" s="159">
        <f t="shared" si="0"/>
        <v>-1280800</v>
      </c>
      <c r="D41" s="160">
        <v>-1280800</v>
      </c>
      <c r="E41" s="161"/>
      <c r="F41" s="161"/>
      <c r="G41" s="135"/>
      <c r="H41" s="135"/>
      <c r="I41" s="135"/>
      <c r="J41" s="135"/>
    </row>
    <row r="42" spans="1:10" ht="78.75" customHeight="1">
      <c r="A42" s="165" t="s">
        <v>241</v>
      </c>
      <c r="B42" s="166" t="s">
        <v>242</v>
      </c>
      <c r="C42" s="159">
        <f t="shared" si="0"/>
        <v>381821</v>
      </c>
      <c r="D42" s="160">
        <v>381821</v>
      </c>
      <c r="E42" s="161"/>
      <c r="F42" s="161"/>
      <c r="G42" s="135"/>
      <c r="H42" s="135"/>
      <c r="I42" s="135"/>
      <c r="J42" s="135"/>
    </row>
    <row r="43" spans="1:10" ht="40.5" customHeight="1" hidden="1">
      <c r="A43" s="165">
        <v>41037000</v>
      </c>
      <c r="B43" s="166" t="s">
        <v>260</v>
      </c>
      <c r="C43" s="171">
        <f t="shared" si="0"/>
        <v>0</v>
      </c>
      <c r="D43" s="160"/>
      <c r="E43" s="161"/>
      <c r="F43" s="161"/>
      <c r="G43" s="135"/>
      <c r="H43" s="135"/>
      <c r="I43" s="135"/>
      <c r="J43" s="135"/>
    </row>
    <row r="44" spans="1:10" ht="21.75" customHeight="1" hidden="1">
      <c r="A44" s="165" t="s">
        <v>243</v>
      </c>
      <c r="B44" s="166" t="s">
        <v>244</v>
      </c>
      <c r="C44" s="159">
        <f t="shared" si="0"/>
        <v>0</v>
      </c>
      <c r="D44" s="168">
        <f>SUM(D45:D54)</f>
        <v>0</v>
      </c>
      <c r="E44" s="168">
        <f>SUM(E45:E54)</f>
        <v>0</v>
      </c>
      <c r="F44" s="168">
        <f>SUM(F45:F54)</f>
        <v>0</v>
      </c>
      <c r="G44" s="135"/>
      <c r="H44" s="135"/>
      <c r="I44" s="135"/>
      <c r="J44" s="135"/>
    </row>
    <row r="45" spans="1:10" ht="54" customHeight="1" hidden="1">
      <c r="A45" s="169">
        <v>41035000</v>
      </c>
      <c r="B45" s="170" t="s">
        <v>264</v>
      </c>
      <c r="C45" s="159">
        <f t="shared" si="0"/>
        <v>0</v>
      </c>
      <c r="D45" s="172"/>
      <c r="E45" s="168"/>
      <c r="F45" s="168"/>
      <c r="G45" s="135"/>
      <c r="H45" s="135"/>
      <c r="I45" s="135"/>
      <c r="J45" s="135"/>
    </row>
    <row r="46" spans="1:10" ht="57.75" customHeight="1" hidden="1">
      <c r="A46" s="169">
        <v>41035000</v>
      </c>
      <c r="B46" s="170" t="s">
        <v>261</v>
      </c>
      <c r="C46" s="159">
        <f t="shared" si="0"/>
        <v>0</v>
      </c>
      <c r="D46" s="172"/>
      <c r="E46" s="173"/>
      <c r="F46" s="173"/>
      <c r="G46" s="135"/>
      <c r="H46" s="135"/>
      <c r="I46" s="135"/>
      <c r="J46" s="135"/>
    </row>
    <row r="47" spans="1:10" ht="32.25" customHeight="1" hidden="1">
      <c r="A47" s="169">
        <v>41035000</v>
      </c>
      <c r="B47" s="170" t="s">
        <v>262</v>
      </c>
      <c r="C47" s="159">
        <f t="shared" si="0"/>
        <v>0</v>
      </c>
      <c r="D47" s="172"/>
      <c r="E47" s="173"/>
      <c r="F47" s="173"/>
      <c r="G47" s="135"/>
      <c r="H47" s="135"/>
      <c r="I47" s="135"/>
      <c r="J47" s="135"/>
    </row>
    <row r="48" spans="1:10" ht="30" customHeight="1" hidden="1">
      <c r="A48" s="169">
        <v>41035000</v>
      </c>
      <c r="B48" s="170" t="s">
        <v>263</v>
      </c>
      <c r="C48" s="159">
        <f t="shared" si="0"/>
        <v>0</v>
      </c>
      <c r="D48" s="172"/>
      <c r="E48" s="173"/>
      <c r="F48" s="173"/>
      <c r="G48" s="135"/>
      <c r="H48" s="135"/>
      <c r="I48" s="135"/>
      <c r="J48" s="135"/>
    </row>
    <row r="49" spans="1:10" ht="33.75" customHeight="1" hidden="1">
      <c r="A49" s="169">
        <v>41035000</v>
      </c>
      <c r="B49" s="170" t="s">
        <v>256</v>
      </c>
      <c r="C49" s="159">
        <f>D49+E49</f>
        <v>0</v>
      </c>
      <c r="D49" s="172"/>
      <c r="E49" s="173"/>
      <c r="F49" s="173"/>
      <c r="G49" s="135"/>
      <c r="H49" s="135"/>
      <c r="I49" s="135"/>
      <c r="J49" s="135"/>
    </row>
    <row r="50" spans="1:10" ht="24.75" customHeight="1" hidden="1">
      <c r="A50" s="169">
        <v>41035000</v>
      </c>
      <c r="B50" s="170" t="s">
        <v>250</v>
      </c>
      <c r="C50" s="159">
        <f>D50+E50</f>
        <v>0</v>
      </c>
      <c r="D50" s="172"/>
      <c r="E50" s="173"/>
      <c r="F50" s="173"/>
      <c r="G50" s="135"/>
      <c r="H50" s="135"/>
      <c r="I50" s="135"/>
      <c r="J50" s="135"/>
    </row>
    <row r="51" spans="1:10" ht="30.75" customHeight="1" hidden="1">
      <c r="A51" s="169">
        <v>41035000</v>
      </c>
      <c r="B51" s="170" t="s">
        <v>251</v>
      </c>
      <c r="C51" s="159">
        <f t="shared" si="0"/>
        <v>0</v>
      </c>
      <c r="D51" s="172"/>
      <c r="E51" s="173"/>
      <c r="F51" s="173"/>
      <c r="G51" s="135"/>
      <c r="H51" s="135"/>
      <c r="I51" s="135"/>
      <c r="J51" s="135"/>
    </row>
    <row r="52" spans="1:10" ht="30" customHeight="1" hidden="1">
      <c r="A52" s="169">
        <v>41035000</v>
      </c>
      <c r="B52" s="170" t="s">
        <v>246</v>
      </c>
      <c r="C52" s="159">
        <f t="shared" si="0"/>
        <v>0</v>
      </c>
      <c r="D52" s="172"/>
      <c r="E52" s="173"/>
      <c r="F52" s="173"/>
      <c r="G52" s="135"/>
      <c r="H52" s="135"/>
      <c r="I52" s="135"/>
      <c r="J52" s="135"/>
    </row>
    <row r="53" spans="1:10" ht="35.25" customHeight="1" hidden="1">
      <c r="A53" s="169">
        <v>41035000</v>
      </c>
      <c r="B53" s="170" t="s">
        <v>265</v>
      </c>
      <c r="C53" s="159">
        <f t="shared" si="0"/>
        <v>0</v>
      </c>
      <c r="D53" s="172"/>
      <c r="E53" s="173"/>
      <c r="F53" s="173"/>
      <c r="G53" s="135"/>
      <c r="H53" s="135"/>
      <c r="I53" s="135"/>
      <c r="J53" s="135"/>
    </row>
    <row r="54" spans="1:10" ht="18" customHeight="1" hidden="1">
      <c r="A54" s="169">
        <v>41035000</v>
      </c>
      <c r="B54" s="170" t="s">
        <v>266</v>
      </c>
      <c r="C54" s="171">
        <f t="shared" si="0"/>
        <v>0</v>
      </c>
      <c r="D54" s="172"/>
      <c r="E54" s="173"/>
      <c r="F54" s="173"/>
      <c r="G54" s="135"/>
      <c r="H54" s="135"/>
      <c r="I54" s="135"/>
      <c r="J54" s="135"/>
    </row>
    <row r="55" spans="1:10" ht="18.75" customHeight="1" hidden="1">
      <c r="A55" s="174">
        <v>43010000</v>
      </c>
      <c r="B55" s="175"/>
      <c r="C55" s="210">
        <f t="shared" si="0"/>
        <v>0</v>
      </c>
      <c r="D55" s="176"/>
      <c r="E55" s="177"/>
      <c r="F55" s="177"/>
      <c r="G55" s="135"/>
      <c r="H55" s="135"/>
      <c r="I55" s="135"/>
      <c r="J55" s="135"/>
    </row>
    <row r="56" spans="1:10" ht="25.5" customHeight="1">
      <c r="A56" s="178"/>
      <c r="B56" s="179" t="s">
        <v>245</v>
      </c>
      <c r="C56" s="180">
        <f t="shared" si="0"/>
        <v>11193584</v>
      </c>
      <c r="D56" s="180">
        <f>SUM(D31+D30)</f>
        <v>11193584</v>
      </c>
      <c r="E56" s="180">
        <f>SUM(E31+E30+E55)</f>
        <v>0</v>
      </c>
      <c r="F56" s="180">
        <f>SUM(F31+F30+F55)</f>
        <v>0</v>
      </c>
      <c r="G56" s="135"/>
      <c r="H56" s="135"/>
      <c r="I56" s="135"/>
      <c r="J56" s="135"/>
    </row>
    <row r="57" spans="1:10" ht="12.75">
      <c r="A57" s="181"/>
      <c r="B57" s="181"/>
      <c r="C57" s="181"/>
      <c r="D57" s="182"/>
      <c r="E57" s="183"/>
      <c r="F57" s="183"/>
      <c r="G57" s="135"/>
      <c r="H57" s="135"/>
      <c r="I57" s="135"/>
      <c r="J57" s="135"/>
    </row>
    <row r="58" spans="1:92" s="185" customFormat="1" ht="49.5" customHeight="1">
      <c r="A58" s="225" t="s">
        <v>270</v>
      </c>
      <c r="B58" s="225"/>
      <c r="C58" s="225"/>
      <c r="D58" s="225"/>
      <c r="E58" s="225"/>
      <c r="F58" s="225"/>
      <c r="G58" s="184"/>
      <c r="H58" s="184"/>
      <c r="I58" s="184"/>
      <c r="J58" s="184"/>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117"/>
      <c r="AU58" s="117"/>
      <c r="AV58" s="117"/>
      <c r="AW58" s="117"/>
      <c r="AX58" s="117"/>
      <c r="AY58" s="117"/>
      <c r="AZ58" s="117"/>
      <c r="BA58" s="117"/>
      <c r="BB58" s="117"/>
      <c r="BC58" s="117"/>
      <c r="BD58" s="117"/>
      <c r="BE58" s="117"/>
      <c r="BF58" s="117"/>
      <c r="BG58" s="117"/>
      <c r="BH58" s="117"/>
      <c r="BI58" s="117"/>
      <c r="BJ58" s="117"/>
      <c r="BK58" s="117"/>
      <c r="BL58" s="117"/>
      <c r="BM58" s="117"/>
      <c r="BN58" s="117"/>
      <c r="BO58" s="117"/>
      <c r="BP58" s="117"/>
      <c r="BQ58" s="117"/>
      <c r="BR58" s="117"/>
      <c r="BS58" s="117"/>
      <c r="BT58" s="117"/>
      <c r="BU58" s="117"/>
      <c r="BV58" s="117"/>
      <c r="BW58" s="117"/>
      <c r="BX58" s="117"/>
      <c r="BY58" s="117"/>
      <c r="BZ58" s="117"/>
      <c r="CA58" s="117"/>
      <c r="CB58" s="117"/>
      <c r="CC58" s="117"/>
      <c r="CD58" s="117"/>
      <c r="CE58" s="117"/>
      <c r="CF58" s="117"/>
      <c r="CG58" s="117"/>
      <c r="CH58" s="117"/>
      <c r="CI58" s="117"/>
      <c r="CJ58" s="117"/>
      <c r="CK58" s="117"/>
      <c r="CL58" s="117"/>
      <c r="CM58" s="117"/>
      <c r="CN58" s="117"/>
    </row>
    <row r="59" spans="2:92" s="186" customFormat="1" ht="12.75">
      <c r="B59" s="117"/>
      <c r="C59" s="117"/>
      <c r="D59" s="117"/>
      <c r="E59" s="117"/>
      <c r="F59" s="18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7"/>
      <c r="BC59" s="117"/>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117"/>
      <c r="CD59" s="117"/>
      <c r="CE59" s="117"/>
      <c r="CF59" s="117"/>
      <c r="CG59" s="117"/>
      <c r="CH59" s="117"/>
      <c r="CI59" s="117"/>
      <c r="CJ59" s="117"/>
      <c r="CK59" s="117"/>
      <c r="CL59" s="117"/>
      <c r="CM59" s="117"/>
      <c r="CN59" s="117"/>
    </row>
    <row r="60" spans="1:92" s="186" customFormat="1" ht="12.75">
      <c r="A60" s="117"/>
      <c r="B60" s="117"/>
      <c r="C60" s="117"/>
      <c r="D60" s="188"/>
      <c r="E60" s="188"/>
      <c r="F60" s="18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17"/>
      <c r="AY60" s="117"/>
      <c r="AZ60" s="117"/>
      <c r="BA60" s="117"/>
      <c r="BB60" s="117"/>
      <c r="BC60" s="117"/>
      <c r="BD60" s="117"/>
      <c r="BE60" s="117"/>
      <c r="BF60" s="117"/>
      <c r="BG60" s="117"/>
      <c r="BH60" s="117"/>
      <c r="BI60" s="117"/>
      <c r="BJ60" s="117"/>
      <c r="BK60" s="117"/>
      <c r="BL60" s="117"/>
      <c r="BM60" s="117"/>
      <c r="BN60" s="117"/>
      <c r="BO60" s="117"/>
      <c r="BP60" s="117"/>
      <c r="BQ60" s="117"/>
      <c r="BR60" s="117"/>
      <c r="BS60" s="117"/>
      <c r="BT60" s="117"/>
      <c r="BU60" s="117"/>
      <c r="BV60" s="117"/>
      <c r="BW60" s="117"/>
      <c r="BX60" s="117"/>
      <c r="BY60" s="117"/>
      <c r="BZ60" s="117"/>
      <c r="CA60" s="117"/>
      <c r="CB60" s="117"/>
      <c r="CC60" s="117"/>
      <c r="CD60" s="117"/>
      <c r="CE60" s="117"/>
      <c r="CF60" s="117"/>
      <c r="CG60" s="117"/>
      <c r="CH60" s="117"/>
      <c r="CI60" s="117"/>
      <c r="CJ60" s="117"/>
      <c r="CK60" s="117"/>
      <c r="CL60" s="117"/>
      <c r="CM60" s="117"/>
      <c r="CN60" s="117"/>
    </row>
    <row r="61" spans="1:6" ht="15.75">
      <c r="A61" s="226"/>
      <c r="B61" s="226"/>
      <c r="C61" s="226"/>
      <c r="D61" s="226"/>
      <c r="E61" s="226"/>
      <c r="F61" s="226"/>
    </row>
    <row r="62" spans="1:92" ht="12.75">
      <c r="A62" s="117"/>
      <c r="B62" s="117"/>
      <c r="C62" s="117"/>
      <c r="D62" s="117"/>
      <c r="E62" s="187"/>
      <c r="F62" s="187"/>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186"/>
      <c r="AW62" s="186"/>
      <c r="AX62" s="186"/>
      <c r="AY62" s="186"/>
      <c r="AZ62" s="186"/>
      <c r="BA62" s="186"/>
      <c r="BB62" s="186"/>
      <c r="BC62" s="186"/>
      <c r="BD62" s="186"/>
      <c r="BE62" s="186"/>
      <c r="BF62" s="186"/>
      <c r="BG62" s="186"/>
      <c r="BH62" s="186"/>
      <c r="BI62" s="186"/>
      <c r="BJ62" s="186"/>
      <c r="BK62" s="186"/>
      <c r="BL62" s="186"/>
      <c r="BM62" s="186"/>
      <c r="BN62" s="186"/>
      <c r="BO62" s="186"/>
      <c r="BP62" s="186"/>
      <c r="BQ62" s="186"/>
      <c r="BR62" s="186"/>
      <c r="BS62" s="186"/>
      <c r="BT62" s="186"/>
      <c r="BU62" s="186"/>
      <c r="BV62" s="186"/>
      <c r="BW62" s="186"/>
      <c r="BX62" s="186"/>
      <c r="BY62" s="186"/>
      <c r="BZ62" s="186"/>
      <c r="CA62" s="186"/>
      <c r="CB62" s="186"/>
      <c r="CC62" s="186"/>
      <c r="CD62" s="186"/>
      <c r="CE62" s="186"/>
      <c r="CF62" s="186"/>
      <c r="CG62" s="186"/>
      <c r="CH62" s="186"/>
      <c r="CI62" s="186"/>
      <c r="CJ62" s="186"/>
      <c r="CK62" s="186"/>
      <c r="CL62" s="186"/>
      <c r="CM62" s="186"/>
      <c r="CN62" s="186"/>
    </row>
    <row r="63" spans="1:92" ht="12.75">
      <c r="A63" s="117"/>
      <c r="B63" s="117"/>
      <c r="C63" s="117"/>
      <c r="D63" s="117"/>
      <c r="E63" s="187"/>
      <c r="F63" s="187"/>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c r="AS63" s="186"/>
      <c r="AT63" s="186"/>
      <c r="AU63" s="186"/>
      <c r="AV63" s="186"/>
      <c r="AW63" s="186"/>
      <c r="AX63" s="186"/>
      <c r="AY63" s="186"/>
      <c r="AZ63" s="186"/>
      <c r="BA63" s="186"/>
      <c r="BB63" s="186"/>
      <c r="BC63" s="186"/>
      <c r="BD63" s="186"/>
      <c r="BE63" s="186"/>
      <c r="BF63" s="186"/>
      <c r="BG63" s="186"/>
      <c r="BH63" s="186"/>
      <c r="BI63" s="186"/>
      <c r="BJ63" s="186"/>
      <c r="BK63" s="186"/>
      <c r="BL63" s="186"/>
      <c r="BM63" s="186"/>
      <c r="BN63" s="186"/>
      <c r="BO63" s="186"/>
      <c r="BP63" s="186"/>
      <c r="BQ63" s="186"/>
      <c r="BR63" s="186"/>
      <c r="BS63" s="186"/>
      <c r="BT63" s="186"/>
      <c r="BU63" s="186"/>
      <c r="BV63" s="186"/>
      <c r="BW63" s="186"/>
      <c r="BX63" s="186"/>
      <c r="BY63" s="186"/>
      <c r="BZ63" s="186"/>
      <c r="CA63" s="186"/>
      <c r="CB63" s="186"/>
      <c r="CC63" s="186"/>
      <c r="CD63" s="186"/>
      <c r="CE63" s="186"/>
      <c r="CF63" s="186"/>
      <c r="CG63" s="186"/>
      <c r="CH63" s="186"/>
      <c r="CI63" s="186"/>
      <c r="CJ63" s="186"/>
      <c r="CK63" s="186"/>
      <c r="CL63" s="186"/>
      <c r="CM63" s="186"/>
      <c r="CN63" s="186"/>
    </row>
    <row r="64" spans="1:92" ht="12.75">
      <c r="A64" s="117"/>
      <c r="B64" s="117"/>
      <c r="C64" s="117"/>
      <c r="D64" s="117"/>
      <c r="E64" s="187"/>
      <c r="F64" s="187"/>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c r="AS64" s="186"/>
      <c r="AT64" s="186"/>
      <c r="AU64" s="186"/>
      <c r="AV64" s="186"/>
      <c r="AW64" s="186"/>
      <c r="AX64" s="186"/>
      <c r="AY64" s="186"/>
      <c r="AZ64" s="186"/>
      <c r="BA64" s="186"/>
      <c r="BB64" s="186"/>
      <c r="BC64" s="186"/>
      <c r="BD64" s="186"/>
      <c r="BE64" s="186"/>
      <c r="BF64" s="186"/>
      <c r="BG64" s="186"/>
      <c r="BH64" s="186"/>
      <c r="BI64" s="186"/>
      <c r="BJ64" s="186"/>
      <c r="BK64" s="186"/>
      <c r="BL64" s="186"/>
      <c r="BM64" s="186"/>
      <c r="BN64" s="186"/>
      <c r="BO64" s="186"/>
      <c r="BP64" s="186"/>
      <c r="BQ64" s="186"/>
      <c r="BR64" s="186"/>
      <c r="BS64" s="186"/>
      <c r="BT64" s="186"/>
      <c r="BU64" s="186"/>
      <c r="BV64" s="186"/>
      <c r="BW64" s="186"/>
      <c r="BX64" s="186"/>
      <c r="BY64" s="186"/>
      <c r="BZ64" s="186"/>
      <c r="CA64" s="186"/>
      <c r="CB64" s="186"/>
      <c r="CC64" s="186"/>
      <c r="CD64" s="186"/>
      <c r="CE64" s="186"/>
      <c r="CF64" s="186"/>
      <c r="CG64" s="186"/>
      <c r="CH64" s="186"/>
      <c r="CI64" s="186"/>
      <c r="CJ64" s="186"/>
      <c r="CK64" s="186"/>
      <c r="CL64" s="186"/>
      <c r="CM64" s="186"/>
      <c r="CN64" s="186"/>
    </row>
    <row r="65" spans="1:6" ht="12.75">
      <c r="A65" s="117"/>
      <c r="B65" s="117"/>
      <c r="C65" s="117"/>
      <c r="D65" s="117"/>
      <c r="E65" s="117"/>
      <c r="F65" s="187"/>
    </row>
    <row r="66" spans="1:6" ht="12.75">
      <c r="A66" s="117"/>
      <c r="B66" s="117"/>
      <c r="C66" s="117"/>
      <c r="D66" s="117"/>
      <c r="E66" s="117"/>
      <c r="F66" s="187"/>
    </row>
    <row r="67" spans="1:6" ht="12.75">
      <c r="A67" s="117"/>
      <c r="B67" s="117"/>
      <c r="C67" s="117"/>
      <c r="D67" s="188"/>
      <c r="E67" s="188"/>
      <c r="F67" s="187"/>
    </row>
    <row r="68" spans="1:6" ht="12.75">
      <c r="A68" s="117"/>
      <c r="B68" s="117"/>
      <c r="C68" s="117"/>
      <c r="D68" s="117"/>
      <c r="E68" s="117"/>
      <c r="F68" s="187"/>
    </row>
    <row r="69" spans="1:6" ht="12.75">
      <c r="A69" s="117"/>
      <c r="B69" s="117"/>
      <c r="C69" s="117"/>
      <c r="D69" s="117"/>
      <c r="E69" s="117"/>
      <c r="F69" s="187"/>
    </row>
    <row r="70" spans="1:6" ht="12.75">
      <c r="A70" s="117"/>
      <c r="B70" s="117"/>
      <c r="C70" s="117"/>
      <c r="D70" s="117"/>
      <c r="E70" s="117"/>
      <c r="F70" s="187"/>
    </row>
    <row r="71" spans="1:6" ht="12.75">
      <c r="A71" s="117"/>
      <c r="B71" s="117"/>
      <c r="C71" s="117"/>
      <c r="D71" s="117"/>
      <c r="E71" s="117"/>
      <c r="F71" s="187"/>
    </row>
    <row r="72" spans="1:6" ht="12.75">
      <c r="A72" s="117"/>
      <c r="B72" s="117"/>
      <c r="C72" s="117"/>
      <c r="D72" s="117"/>
      <c r="E72" s="117"/>
      <c r="F72" s="187"/>
    </row>
    <row r="73" spans="1:6" ht="12.75">
      <c r="A73" s="117"/>
      <c r="B73" s="117"/>
      <c r="C73" s="117"/>
      <c r="D73" s="117"/>
      <c r="E73" s="117"/>
      <c r="F73" s="187"/>
    </row>
    <row r="74" spans="1:6" ht="12.75">
      <c r="A74" s="117"/>
      <c r="B74" s="117"/>
      <c r="C74" s="117"/>
      <c r="D74" s="117"/>
      <c r="E74" s="117"/>
      <c r="F74" s="187"/>
    </row>
    <row r="75" spans="1:6" ht="12.75">
      <c r="A75" s="117"/>
      <c r="B75" s="117"/>
      <c r="C75" s="117"/>
      <c r="D75" s="117"/>
      <c r="E75" s="117"/>
      <c r="F75" s="117"/>
    </row>
    <row r="76" spans="1:6" ht="12.75">
      <c r="A76" s="117"/>
      <c r="B76" s="117"/>
      <c r="C76" s="117"/>
      <c r="D76" s="117"/>
      <c r="E76" s="117"/>
      <c r="F76" s="117"/>
    </row>
    <row r="77" spans="1:6" ht="12.75">
      <c r="A77" s="117"/>
      <c r="B77" s="117"/>
      <c r="C77" s="117"/>
      <c r="D77" s="117"/>
      <c r="E77" s="117"/>
      <c r="F77" s="117"/>
    </row>
    <row r="78" spans="1:6" ht="12.75">
      <c r="A78" s="117"/>
      <c r="B78" s="117"/>
      <c r="C78" s="117"/>
      <c r="D78" s="117"/>
      <c r="E78" s="117"/>
      <c r="F78" s="117"/>
    </row>
    <row r="79" spans="1:6" ht="12.75">
      <c r="A79" s="117"/>
      <c r="B79" s="117"/>
      <c r="C79" s="117"/>
      <c r="D79" s="117"/>
      <c r="E79" s="117"/>
      <c r="F79" s="117"/>
    </row>
    <row r="80" spans="1:6" ht="12.75">
      <c r="A80" s="117"/>
      <c r="B80" s="117"/>
      <c r="C80" s="117"/>
      <c r="D80" s="117"/>
      <c r="E80" s="117"/>
      <c r="F80" s="117"/>
    </row>
    <row r="81" spans="1:6" ht="12.75">
      <c r="A81" s="117"/>
      <c r="B81" s="117"/>
      <c r="C81" s="117"/>
      <c r="D81" s="117"/>
      <c r="E81" s="117"/>
      <c r="F81" s="117"/>
    </row>
    <row r="82" spans="1:6" ht="12.75">
      <c r="A82" s="117"/>
      <c r="B82" s="117"/>
      <c r="C82" s="117"/>
      <c r="D82" s="117"/>
      <c r="E82" s="117"/>
      <c r="F82" s="117"/>
    </row>
    <row r="83" spans="1:6" ht="12.75">
      <c r="A83" s="117"/>
      <c r="B83" s="117"/>
      <c r="C83" s="117"/>
      <c r="D83" s="117"/>
      <c r="E83" s="117"/>
      <c r="F83" s="117"/>
    </row>
    <row r="84" spans="1:6" ht="12.75">
      <c r="A84" s="117"/>
      <c r="B84" s="117"/>
      <c r="C84" s="117"/>
      <c r="D84" s="117"/>
      <c r="E84" s="117"/>
      <c r="F84" s="117"/>
    </row>
    <row r="85" spans="1:6" ht="12.75">
      <c r="A85" s="117"/>
      <c r="B85" s="117"/>
      <c r="C85" s="117"/>
      <c r="D85" s="117"/>
      <c r="E85" s="117"/>
      <c r="F85" s="117"/>
    </row>
    <row r="86" spans="1:6" ht="12.75">
      <c r="A86" s="117"/>
      <c r="B86" s="117"/>
      <c r="C86" s="117"/>
      <c r="D86" s="117"/>
      <c r="E86" s="117"/>
      <c r="F86" s="117"/>
    </row>
    <row r="87" spans="1:6" ht="12.75">
      <c r="A87" s="117"/>
      <c r="B87" s="117"/>
      <c r="C87" s="117"/>
      <c r="D87" s="117"/>
      <c r="E87" s="117"/>
      <c r="F87" s="117"/>
    </row>
    <row r="88" spans="1:6" ht="12.75">
      <c r="A88" s="117"/>
      <c r="B88" s="117"/>
      <c r="C88" s="117"/>
      <c r="D88" s="117"/>
      <c r="E88" s="117"/>
      <c r="F88" s="117"/>
    </row>
    <row r="89" spans="1:6" ht="12.75">
      <c r="A89" s="117"/>
      <c r="B89" s="117"/>
      <c r="C89" s="117"/>
      <c r="D89" s="117"/>
      <c r="E89" s="117"/>
      <c r="F89" s="117"/>
    </row>
    <row r="90" spans="1:6" ht="12.75">
      <c r="A90" s="117"/>
      <c r="B90" s="117"/>
      <c r="C90" s="117"/>
      <c r="D90" s="117"/>
      <c r="E90" s="117"/>
      <c r="F90" s="117"/>
    </row>
    <row r="91" spans="1:6" ht="12.75">
      <c r="A91" s="117"/>
      <c r="B91" s="117"/>
      <c r="C91" s="117"/>
      <c r="D91" s="117"/>
      <c r="E91" s="117"/>
      <c r="F91" s="117"/>
    </row>
    <row r="92" spans="1:6" ht="12.75">
      <c r="A92" s="117"/>
      <c r="B92" s="117"/>
      <c r="C92" s="117"/>
      <c r="D92" s="117"/>
      <c r="E92" s="117"/>
      <c r="F92" s="117"/>
    </row>
    <row r="93" spans="1:6" ht="12.75">
      <c r="A93" s="117"/>
      <c r="B93" s="117"/>
      <c r="C93" s="117"/>
      <c r="D93" s="117"/>
      <c r="E93" s="117"/>
      <c r="F93" s="117"/>
    </row>
    <row r="94" spans="1:6" ht="12.75">
      <c r="A94" s="117"/>
      <c r="B94" s="117"/>
      <c r="C94" s="117"/>
      <c r="D94" s="117"/>
      <c r="E94" s="117"/>
      <c r="F94" s="117"/>
    </row>
    <row r="95" spans="1:6" ht="12.75">
      <c r="A95" s="117"/>
      <c r="B95" s="117"/>
      <c r="C95" s="117"/>
      <c r="D95" s="117"/>
      <c r="E95" s="117"/>
      <c r="F95" s="117"/>
    </row>
    <row r="96" spans="1:6" ht="12.75">
      <c r="A96" s="117"/>
      <c r="B96" s="117"/>
      <c r="C96" s="117"/>
      <c r="D96" s="117"/>
      <c r="E96" s="117"/>
      <c r="F96" s="117"/>
    </row>
    <row r="97" spans="1:6" ht="12.75">
      <c r="A97" s="117"/>
      <c r="B97" s="117"/>
      <c r="C97" s="117"/>
      <c r="D97" s="117"/>
      <c r="E97" s="117"/>
      <c r="F97" s="117"/>
    </row>
    <row r="98" spans="1:6" ht="12.75">
      <c r="A98" s="117"/>
      <c r="B98" s="117"/>
      <c r="C98" s="117"/>
      <c r="D98" s="117"/>
      <c r="E98" s="117"/>
      <c r="F98" s="117"/>
    </row>
    <row r="99" spans="1:6" ht="12.75">
      <c r="A99" s="117"/>
      <c r="B99" s="117"/>
      <c r="C99" s="117"/>
      <c r="D99" s="117"/>
      <c r="E99" s="117"/>
      <c r="F99" s="117"/>
    </row>
    <row r="100" spans="1:6" ht="12.75">
      <c r="A100" s="117"/>
      <c r="B100" s="117"/>
      <c r="C100" s="117"/>
      <c r="D100" s="117"/>
      <c r="E100" s="117"/>
      <c r="F100" s="117"/>
    </row>
    <row r="101" spans="1:6" ht="12.75">
      <c r="A101" s="117"/>
      <c r="B101" s="117"/>
      <c r="C101" s="117"/>
      <c r="D101" s="117"/>
      <c r="E101" s="117"/>
      <c r="F101" s="117"/>
    </row>
    <row r="102" spans="1:6" ht="12.75">
      <c r="A102" s="117"/>
      <c r="B102" s="117"/>
      <c r="C102" s="117"/>
      <c r="D102" s="117"/>
      <c r="E102" s="117"/>
      <c r="F102" s="117"/>
    </row>
    <row r="103" spans="1:6" ht="12.75">
      <c r="A103" s="117"/>
      <c r="B103" s="117"/>
      <c r="C103" s="117"/>
      <c r="D103" s="117"/>
      <c r="E103" s="117"/>
      <c r="F103" s="117"/>
    </row>
    <row r="104" spans="1:6" ht="12.75">
      <c r="A104" s="117"/>
      <c r="B104" s="117"/>
      <c r="C104" s="117"/>
      <c r="D104" s="117"/>
      <c r="E104" s="117"/>
      <c r="F104" s="117"/>
    </row>
    <row r="105" spans="1:6" ht="12.75">
      <c r="A105" s="117"/>
      <c r="B105" s="117"/>
      <c r="C105" s="117"/>
      <c r="D105" s="117"/>
      <c r="E105" s="117"/>
      <c r="F105" s="117"/>
    </row>
    <row r="106" spans="1:6" ht="12.75">
      <c r="A106" s="117"/>
      <c r="B106" s="117"/>
      <c r="C106" s="117"/>
      <c r="D106" s="117"/>
      <c r="E106" s="117"/>
      <c r="F106" s="117"/>
    </row>
    <row r="107" spans="1:6" ht="12.75">
      <c r="A107" s="117"/>
      <c r="B107" s="117"/>
      <c r="C107" s="117"/>
      <c r="D107" s="117"/>
      <c r="E107" s="117"/>
      <c r="F107" s="117"/>
    </row>
    <row r="108" spans="1:6" ht="12.75">
      <c r="A108" s="117"/>
      <c r="B108" s="117"/>
      <c r="C108" s="117"/>
      <c r="D108" s="117"/>
      <c r="E108" s="117"/>
      <c r="F108" s="117"/>
    </row>
    <row r="109" spans="1:6" ht="12.75">
      <c r="A109" s="117"/>
      <c r="B109" s="117"/>
      <c r="C109" s="117"/>
      <c r="D109" s="117"/>
      <c r="E109" s="117"/>
      <c r="F109" s="117"/>
    </row>
    <row r="110" spans="1:6" ht="12.75">
      <c r="A110" s="117"/>
      <c r="B110" s="117"/>
      <c r="C110" s="117"/>
      <c r="D110" s="117"/>
      <c r="E110" s="117"/>
      <c r="F110" s="117"/>
    </row>
    <row r="111" spans="1:6" ht="12.75">
      <c r="A111" s="117"/>
      <c r="B111" s="117"/>
      <c r="C111" s="117"/>
      <c r="D111" s="117"/>
      <c r="E111" s="117"/>
      <c r="F111" s="117"/>
    </row>
    <row r="112" spans="1:6" ht="12.75">
      <c r="A112" s="117"/>
      <c r="B112" s="117"/>
      <c r="C112" s="117"/>
      <c r="D112" s="117"/>
      <c r="E112" s="117"/>
      <c r="F112" s="117"/>
    </row>
    <row r="113" spans="1:6" ht="12.75">
      <c r="A113" s="117"/>
      <c r="B113" s="117"/>
      <c r="C113" s="117"/>
      <c r="D113" s="117"/>
      <c r="E113" s="117"/>
      <c r="F113" s="117"/>
    </row>
    <row r="114" spans="1:6" ht="12.75">
      <c r="A114" s="117"/>
      <c r="B114" s="117"/>
      <c r="C114" s="117"/>
      <c r="D114" s="117"/>
      <c r="E114" s="117"/>
      <c r="F114" s="117"/>
    </row>
    <row r="115" spans="1:6" ht="12.75">
      <c r="A115" s="117"/>
      <c r="B115" s="117"/>
      <c r="C115" s="117"/>
      <c r="D115" s="117"/>
      <c r="E115" s="117"/>
      <c r="F115" s="117"/>
    </row>
    <row r="116" spans="1:6" ht="12.75">
      <c r="A116" s="117"/>
      <c r="B116" s="117"/>
      <c r="C116" s="117"/>
      <c r="D116" s="117"/>
      <c r="E116" s="117"/>
      <c r="F116" s="117"/>
    </row>
    <row r="117" spans="1:6" ht="12.75">
      <c r="A117" s="117"/>
      <c r="B117" s="117"/>
      <c r="C117" s="117"/>
      <c r="D117" s="117"/>
      <c r="E117" s="117"/>
      <c r="F117" s="117"/>
    </row>
    <row r="118" spans="1:6" ht="12.75">
      <c r="A118" s="117"/>
      <c r="B118" s="117"/>
      <c r="C118" s="117"/>
      <c r="D118" s="117"/>
      <c r="E118" s="117"/>
      <c r="F118" s="117"/>
    </row>
    <row r="119" spans="1:6" ht="12.75">
      <c r="A119" s="117"/>
      <c r="B119" s="117"/>
      <c r="C119" s="117"/>
      <c r="D119" s="117"/>
      <c r="E119" s="117"/>
      <c r="F119" s="117"/>
    </row>
    <row r="120" spans="1:6" ht="12.75">
      <c r="A120" s="117"/>
      <c r="B120" s="117"/>
      <c r="C120" s="117"/>
      <c r="D120" s="117"/>
      <c r="E120" s="117"/>
      <c r="F120" s="117"/>
    </row>
    <row r="121" spans="1:6" ht="12.75">
      <c r="A121" s="117"/>
      <c r="B121" s="117"/>
      <c r="C121" s="117"/>
      <c r="D121" s="117"/>
      <c r="E121" s="117"/>
      <c r="F121" s="117"/>
    </row>
    <row r="122" spans="1:6" ht="12.75">
      <c r="A122" s="117"/>
      <c r="B122" s="117"/>
      <c r="C122" s="117"/>
      <c r="D122" s="117"/>
      <c r="E122" s="117"/>
      <c r="F122" s="117"/>
    </row>
    <row r="123" spans="1:6" ht="12.75">
      <c r="A123" s="117"/>
      <c r="B123" s="117"/>
      <c r="C123" s="117"/>
      <c r="D123" s="117"/>
      <c r="E123" s="117"/>
      <c r="F123" s="117"/>
    </row>
    <row r="124" spans="1:6" ht="12.75">
      <c r="A124" s="117"/>
      <c r="B124" s="117"/>
      <c r="C124" s="117"/>
      <c r="D124" s="117"/>
      <c r="E124" s="117"/>
      <c r="F124" s="117"/>
    </row>
    <row r="125" spans="1:6" ht="12.75">
      <c r="A125" s="117"/>
      <c r="B125" s="117"/>
      <c r="C125" s="117"/>
      <c r="D125" s="117"/>
      <c r="E125" s="117"/>
      <c r="F125" s="117"/>
    </row>
    <row r="126" spans="1:6" ht="12.75">
      <c r="A126" s="117"/>
      <c r="B126" s="117"/>
      <c r="C126" s="117"/>
      <c r="D126" s="117"/>
      <c r="E126" s="117"/>
      <c r="F126" s="117"/>
    </row>
    <row r="127" spans="1:6" ht="12.75">
      <c r="A127" s="117"/>
      <c r="B127" s="117"/>
      <c r="C127" s="117"/>
      <c r="D127" s="117"/>
      <c r="E127" s="117"/>
      <c r="F127" s="117"/>
    </row>
    <row r="128" spans="1:6" ht="12.75">
      <c r="A128" s="117"/>
      <c r="B128" s="117"/>
      <c r="C128" s="117"/>
      <c r="D128" s="117"/>
      <c r="E128" s="117"/>
      <c r="F128" s="117"/>
    </row>
    <row r="129" spans="1:6" ht="12.75">
      <c r="A129" s="117"/>
      <c r="B129" s="117"/>
      <c r="C129" s="117"/>
      <c r="D129" s="117"/>
      <c r="E129" s="117"/>
      <c r="F129" s="117"/>
    </row>
    <row r="130" spans="1:6" ht="12.75">
      <c r="A130" s="117"/>
      <c r="B130" s="117"/>
      <c r="C130" s="117"/>
      <c r="D130" s="117"/>
      <c r="E130" s="117"/>
      <c r="F130" s="117"/>
    </row>
    <row r="131" spans="1:6" ht="12.75">
      <c r="A131" s="117"/>
      <c r="B131" s="117"/>
      <c r="C131" s="117"/>
      <c r="D131" s="117"/>
      <c r="E131" s="117"/>
      <c r="F131" s="117"/>
    </row>
    <row r="132" spans="1:6" ht="12.75">
      <c r="A132" s="117"/>
      <c r="B132" s="117"/>
      <c r="C132" s="117"/>
      <c r="D132" s="117"/>
      <c r="E132" s="117"/>
      <c r="F132" s="117"/>
    </row>
    <row r="133" spans="1:6" ht="12.75">
      <c r="A133" s="117"/>
      <c r="B133" s="117"/>
      <c r="C133" s="117"/>
      <c r="D133" s="117"/>
      <c r="E133" s="117"/>
      <c r="F133" s="117"/>
    </row>
    <row r="134" spans="1:6" ht="12.75">
      <c r="A134" s="117"/>
      <c r="B134" s="117"/>
      <c r="C134" s="117"/>
      <c r="D134" s="117"/>
      <c r="E134" s="117"/>
      <c r="F134" s="117"/>
    </row>
    <row r="135" spans="1:6" ht="12.75">
      <c r="A135" s="117"/>
      <c r="B135" s="117"/>
      <c r="C135" s="117"/>
      <c r="D135" s="117"/>
      <c r="E135" s="117"/>
      <c r="F135" s="117"/>
    </row>
    <row r="136" spans="1:6" ht="12.75">
      <c r="A136" s="117"/>
      <c r="B136" s="117"/>
      <c r="C136" s="117"/>
      <c r="D136" s="117"/>
      <c r="E136" s="117"/>
      <c r="F136" s="117"/>
    </row>
    <row r="137" spans="1:6" ht="12.75">
      <c r="A137" s="117"/>
      <c r="B137" s="117"/>
      <c r="C137" s="117"/>
      <c r="D137" s="117"/>
      <c r="E137" s="117"/>
      <c r="F137" s="117"/>
    </row>
    <row r="138" spans="1:6" ht="12.75">
      <c r="A138" s="117"/>
      <c r="B138" s="117"/>
      <c r="C138" s="117"/>
      <c r="D138" s="117"/>
      <c r="E138" s="117"/>
      <c r="F138" s="117"/>
    </row>
    <row r="139" spans="1:6" ht="12.75">
      <c r="A139" s="117"/>
      <c r="B139" s="117"/>
      <c r="C139" s="117"/>
      <c r="D139" s="117"/>
      <c r="E139" s="117"/>
      <c r="F139" s="117"/>
    </row>
    <row r="140" spans="1:6" ht="12.75">
      <c r="A140" s="117"/>
      <c r="B140" s="117"/>
      <c r="C140" s="117"/>
      <c r="D140" s="117"/>
      <c r="E140" s="117"/>
      <c r="F140" s="117"/>
    </row>
    <row r="141" spans="1:6" ht="12.75">
      <c r="A141" s="117"/>
      <c r="B141" s="117"/>
      <c r="C141" s="117"/>
      <c r="D141" s="117"/>
      <c r="E141" s="117"/>
      <c r="F141" s="117"/>
    </row>
    <row r="142" spans="1:6" ht="12.75">
      <c r="A142" s="117"/>
      <c r="B142" s="117"/>
      <c r="C142" s="117"/>
      <c r="D142" s="117"/>
      <c r="E142" s="117"/>
      <c r="F142" s="117"/>
    </row>
    <row r="143" spans="1:6" ht="12.75">
      <c r="A143" s="117"/>
      <c r="B143" s="117"/>
      <c r="C143" s="117"/>
      <c r="D143" s="117"/>
      <c r="E143" s="117"/>
      <c r="F143" s="117"/>
    </row>
    <row r="144" spans="1:6" ht="12.75">
      <c r="A144" s="117"/>
      <c r="B144" s="117"/>
      <c r="C144" s="117"/>
      <c r="D144" s="117"/>
      <c r="E144" s="117"/>
      <c r="F144" s="117"/>
    </row>
    <row r="145" spans="1:6" ht="12.75">
      <c r="A145" s="117"/>
      <c r="B145" s="117"/>
      <c r="C145" s="117"/>
      <c r="D145" s="117"/>
      <c r="E145" s="117"/>
      <c r="F145" s="117"/>
    </row>
    <row r="146" spans="1:6" ht="12.75">
      <c r="A146" s="117"/>
      <c r="B146" s="117"/>
      <c r="C146" s="117"/>
      <c r="D146" s="117"/>
      <c r="E146" s="117"/>
      <c r="F146" s="117"/>
    </row>
    <row r="147" spans="1:6" ht="12.75">
      <c r="A147" s="117"/>
      <c r="B147" s="117"/>
      <c r="C147" s="117"/>
      <c r="D147" s="117"/>
      <c r="E147" s="117"/>
      <c r="F147" s="117"/>
    </row>
    <row r="148" spans="1:6" ht="12.75">
      <c r="A148" s="117"/>
      <c r="B148" s="117"/>
      <c r="C148" s="117"/>
      <c r="D148" s="117"/>
      <c r="E148" s="117"/>
      <c r="F148" s="117"/>
    </row>
    <row r="149" spans="1:6" ht="12.75">
      <c r="A149" s="117"/>
      <c r="B149" s="117"/>
      <c r="C149" s="117"/>
      <c r="D149" s="117"/>
      <c r="E149" s="117"/>
      <c r="F149" s="117"/>
    </row>
    <row r="150" spans="1:6" ht="12.75">
      <c r="A150" s="117"/>
      <c r="B150" s="117"/>
      <c r="C150" s="117"/>
      <c r="D150" s="117"/>
      <c r="E150" s="117"/>
      <c r="F150" s="117"/>
    </row>
    <row r="151" spans="1:6" ht="12.75">
      <c r="A151" s="117"/>
      <c r="B151" s="117"/>
      <c r="C151" s="117"/>
      <c r="D151" s="117"/>
      <c r="E151" s="117"/>
      <c r="F151" s="117"/>
    </row>
    <row r="152" spans="1:6" ht="12.75">
      <c r="A152" s="117"/>
      <c r="B152" s="117"/>
      <c r="C152" s="117"/>
      <c r="D152" s="117"/>
      <c r="E152" s="117"/>
      <c r="F152" s="117"/>
    </row>
    <row r="153" spans="1:6" ht="12.75">
      <c r="A153" s="117"/>
      <c r="B153" s="117"/>
      <c r="C153" s="117"/>
      <c r="D153" s="117"/>
      <c r="E153" s="117"/>
      <c r="F153" s="117"/>
    </row>
    <row r="154" spans="1:6" ht="12.75">
      <c r="A154" s="117"/>
      <c r="B154" s="117"/>
      <c r="C154" s="117"/>
      <c r="D154" s="117"/>
      <c r="E154" s="117"/>
      <c r="F154" s="117"/>
    </row>
    <row r="155" spans="1:6" ht="12.75">
      <c r="A155" s="117"/>
      <c r="B155" s="117"/>
      <c r="C155" s="117"/>
      <c r="D155" s="117"/>
      <c r="E155" s="117"/>
      <c r="F155" s="117"/>
    </row>
    <row r="156" spans="1:6" ht="12.75">
      <c r="A156" s="117"/>
      <c r="B156" s="117"/>
      <c r="C156" s="117"/>
      <c r="D156" s="117"/>
      <c r="E156" s="117"/>
      <c r="F156" s="117"/>
    </row>
    <row r="157" spans="1:6" ht="12.75">
      <c r="A157" s="117"/>
      <c r="B157" s="117"/>
      <c r="C157" s="117"/>
      <c r="D157" s="117"/>
      <c r="E157" s="117"/>
      <c r="F157" s="117"/>
    </row>
    <row r="158" spans="1:6" ht="12.75">
      <c r="A158" s="117"/>
      <c r="B158" s="117"/>
      <c r="C158" s="117"/>
      <c r="D158" s="117"/>
      <c r="E158" s="117"/>
      <c r="F158" s="117"/>
    </row>
    <row r="159" spans="1:6" ht="12.75">
      <c r="A159" s="117"/>
      <c r="B159" s="117"/>
      <c r="C159" s="117"/>
      <c r="D159" s="117"/>
      <c r="E159" s="117"/>
      <c r="F159" s="117"/>
    </row>
    <row r="160" spans="1:6" ht="12.75">
      <c r="A160" s="117"/>
      <c r="B160" s="117"/>
      <c r="C160" s="117"/>
      <c r="D160" s="117"/>
      <c r="E160" s="117"/>
      <c r="F160" s="117"/>
    </row>
    <row r="161" spans="1:6" ht="12.75">
      <c r="A161" s="117"/>
      <c r="B161" s="117"/>
      <c r="C161" s="117"/>
      <c r="D161" s="117"/>
      <c r="E161" s="117"/>
      <c r="F161" s="117"/>
    </row>
    <row r="162" spans="1:6" ht="12.75">
      <c r="A162" s="117"/>
      <c r="B162" s="117"/>
      <c r="C162" s="117"/>
      <c r="D162" s="117"/>
      <c r="E162" s="117"/>
      <c r="F162" s="117"/>
    </row>
    <row r="163" spans="1:6" ht="12.75">
      <c r="A163" s="117"/>
      <c r="B163" s="117"/>
      <c r="C163" s="117"/>
      <c r="D163" s="117"/>
      <c r="E163" s="117"/>
      <c r="F163" s="117"/>
    </row>
    <row r="164" spans="1:6" ht="12.75">
      <c r="A164" s="117"/>
      <c r="B164" s="117"/>
      <c r="C164" s="117"/>
      <c r="D164" s="117"/>
      <c r="E164" s="117"/>
      <c r="F164" s="117"/>
    </row>
    <row r="165" spans="1:6" ht="12.75">
      <c r="A165" s="117"/>
      <c r="B165" s="117"/>
      <c r="C165" s="117"/>
      <c r="D165" s="117"/>
      <c r="E165" s="117"/>
      <c r="F165" s="117"/>
    </row>
    <row r="166" spans="1:6" ht="12.75">
      <c r="A166" s="117"/>
      <c r="B166" s="117"/>
      <c r="C166" s="117"/>
      <c r="D166" s="117"/>
      <c r="E166" s="117"/>
      <c r="F166" s="117"/>
    </row>
    <row r="167" spans="1:6" ht="12.75">
      <c r="A167" s="117"/>
      <c r="B167" s="117"/>
      <c r="C167" s="117"/>
      <c r="D167" s="117"/>
      <c r="E167" s="117"/>
      <c r="F167" s="117"/>
    </row>
    <row r="168" spans="1:6" ht="12.75">
      <c r="A168" s="117"/>
      <c r="B168" s="117"/>
      <c r="C168" s="117"/>
      <c r="D168" s="117"/>
      <c r="E168" s="117"/>
      <c r="F168" s="117"/>
    </row>
    <row r="169" spans="1:6" ht="12.75">
      <c r="A169" s="117"/>
      <c r="B169" s="117"/>
      <c r="C169" s="117"/>
      <c r="D169" s="117"/>
      <c r="E169" s="117"/>
      <c r="F169" s="117"/>
    </row>
    <row r="170" spans="1:6" ht="12.75">
      <c r="A170" s="117"/>
      <c r="B170" s="117"/>
      <c r="C170" s="117"/>
      <c r="D170" s="117"/>
      <c r="E170" s="117"/>
      <c r="F170" s="117"/>
    </row>
    <row r="171" spans="1:6" ht="12.75">
      <c r="A171" s="117"/>
      <c r="B171" s="117"/>
      <c r="C171" s="117"/>
      <c r="D171" s="117"/>
      <c r="E171" s="117"/>
      <c r="F171" s="117"/>
    </row>
    <row r="172" spans="1:6" ht="12.75">
      <c r="A172" s="117"/>
      <c r="B172" s="117"/>
      <c r="C172" s="117"/>
      <c r="D172" s="117"/>
      <c r="E172" s="117"/>
      <c r="F172" s="117"/>
    </row>
    <row r="173" spans="1:6" ht="12.75">
      <c r="A173" s="117"/>
      <c r="B173" s="117"/>
      <c r="C173" s="117"/>
      <c r="D173" s="117"/>
      <c r="E173" s="117"/>
      <c r="F173" s="117"/>
    </row>
    <row r="174" spans="1:6" ht="12.75">
      <c r="A174" s="117"/>
      <c r="B174" s="117"/>
      <c r="C174" s="117"/>
      <c r="D174" s="117"/>
      <c r="E174" s="117"/>
      <c r="F174" s="117"/>
    </row>
    <row r="175" spans="1:6" ht="12.75">
      <c r="A175" s="117"/>
      <c r="B175" s="117"/>
      <c r="C175" s="117"/>
      <c r="D175" s="117"/>
      <c r="E175" s="117"/>
      <c r="F175" s="117"/>
    </row>
    <row r="176" spans="1:6" ht="12.75">
      <c r="A176" s="117"/>
      <c r="B176" s="117"/>
      <c r="C176" s="117"/>
      <c r="D176" s="117"/>
      <c r="E176" s="117"/>
      <c r="F176" s="117"/>
    </row>
    <row r="177" spans="1:6" ht="12.75">
      <c r="A177" s="117"/>
      <c r="B177" s="117"/>
      <c r="C177" s="117"/>
      <c r="D177" s="117"/>
      <c r="E177" s="117"/>
      <c r="F177" s="117"/>
    </row>
    <row r="178" spans="1:6" ht="12.75">
      <c r="A178" s="117"/>
      <c r="B178" s="117"/>
      <c r="C178" s="117"/>
      <c r="D178" s="117"/>
      <c r="E178" s="117"/>
      <c r="F178" s="117"/>
    </row>
    <row r="179" spans="1:6" ht="12.75">
      <c r="A179" s="117"/>
      <c r="B179" s="117"/>
      <c r="C179" s="117"/>
      <c r="D179" s="117"/>
      <c r="E179" s="117"/>
      <c r="F179" s="117"/>
    </row>
    <row r="180" spans="1:6" ht="12.75">
      <c r="A180" s="117"/>
      <c r="B180" s="117"/>
      <c r="C180" s="117"/>
      <c r="D180" s="117"/>
      <c r="E180" s="117"/>
      <c r="F180" s="117"/>
    </row>
    <row r="181" spans="1:6" ht="12.75">
      <c r="A181" s="117"/>
      <c r="B181" s="117"/>
      <c r="C181" s="117"/>
      <c r="D181" s="117"/>
      <c r="E181" s="117"/>
      <c r="F181" s="117"/>
    </row>
    <row r="182" spans="1:6" ht="12.75">
      <c r="A182" s="117"/>
      <c r="B182" s="117"/>
      <c r="C182" s="117"/>
      <c r="D182" s="117"/>
      <c r="E182" s="117"/>
      <c r="F182" s="117"/>
    </row>
    <row r="183" spans="1:6" ht="12.75">
      <c r="A183" s="117"/>
      <c r="B183" s="117"/>
      <c r="C183" s="117"/>
      <c r="D183" s="117"/>
      <c r="E183" s="117"/>
      <c r="F183" s="117"/>
    </row>
    <row r="184" spans="1:6" ht="12.75">
      <c r="A184" s="117"/>
      <c r="B184" s="117"/>
      <c r="C184" s="117"/>
      <c r="D184" s="117"/>
      <c r="E184" s="117"/>
      <c r="F184" s="117"/>
    </row>
    <row r="185" spans="1:6" ht="12.75">
      <c r="A185" s="117"/>
      <c r="B185" s="117"/>
      <c r="C185" s="117"/>
      <c r="D185" s="117"/>
      <c r="E185" s="117"/>
      <c r="F185" s="117"/>
    </row>
    <row r="186" spans="1:6" ht="12.75">
      <c r="A186" s="117"/>
      <c r="B186" s="117"/>
      <c r="C186" s="117"/>
      <c r="D186" s="117"/>
      <c r="E186" s="117"/>
      <c r="F186" s="117"/>
    </row>
    <row r="187" spans="1:6" ht="12.75">
      <c r="A187" s="117"/>
      <c r="B187" s="117"/>
      <c r="C187" s="117"/>
      <c r="D187" s="117"/>
      <c r="E187" s="117"/>
      <c r="F187" s="117"/>
    </row>
    <row r="188" spans="1:6" ht="12.75">
      <c r="A188" s="117"/>
      <c r="B188" s="117"/>
      <c r="C188" s="117"/>
      <c r="D188" s="117"/>
      <c r="E188" s="117"/>
      <c r="F188" s="117"/>
    </row>
    <row r="189" spans="1:6" ht="12.75">
      <c r="A189" s="117"/>
      <c r="B189" s="117"/>
      <c r="C189" s="117"/>
      <c r="D189" s="117"/>
      <c r="E189" s="117"/>
      <c r="F189" s="117"/>
    </row>
    <row r="190" spans="1:6" ht="12.75">
      <c r="A190" s="117"/>
      <c r="B190" s="117"/>
      <c r="C190" s="117"/>
      <c r="D190" s="117"/>
      <c r="E190" s="117"/>
      <c r="F190" s="117"/>
    </row>
    <row r="191" spans="1:6" ht="12.75">
      <c r="A191" s="117"/>
      <c r="B191" s="117"/>
      <c r="C191" s="117"/>
      <c r="D191" s="117"/>
      <c r="E191" s="117"/>
      <c r="F191" s="117"/>
    </row>
    <row r="192" spans="1:6" ht="12.75">
      <c r="A192" s="117"/>
      <c r="B192" s="117"/>
      <c r="C192" s="117"/>
      <c r="D192" s="117"/>
      <c r="E192" s="117"/>
      <c r="F192" s="117"/>
    </row>
    <row r="193" spans="1:6" ht="12.75">
      <c r="A193" s="117"/>
      <c r="B193" s="117"/>
      <c r="C193" s="117"/>
      <c r="D193" s="117"/>
      <c r="E193" s="117"/>
      <c r="F193" s="117"/>
    </row>
    <row r="194" spans="1:6" ht="12.75">
      <c r="A194" s="117"/>
      <c r="B194" s="117"/>
      <c r="C194" s="117"/>
      <c r="D194" s="117"/>
      <c r="E194" s="117"/>
      <c r="F194" s="117"/>
    </row>
    <row r="195" spans="1:6" ht="12.75">
      <c r="A195" s="117"/>
      <c r="B195" s="117"/>
      <c r="C195" s="117"/>
      <c r="D195" s="117"/>
      <c r="E195" s="117"/>
      <c r="F195" s="117"/>
    </row>
    <row r="196" spans="1:6" ht="12.75">
      <c r="A196" s="117"/>
      <c r="B196" s="117"/>
      <c r="C196" s="117"/>
      <c r="D196" s="117"/>
      <c r="E196" s="117"/>
      <c r="F196" s="117"/>
    </row>
    <row r="197" spans="1:6" ht="12.75">
      <c r="A197" s="117"/>
      <c r="B197" s="117"/>
      <c r="C197" s="117"/>
      <c r="D197" s="117"/>
      <c r="E197" s="117"/>
      <c r="F197" s="117"/>
    </row>
    <row r="198" spans="1:6" ht="12.75">
      <c r="A198" s="117"/>
      <c r="B198" s="117"/>
      <c r="C198" s="117"/>
      <c r="D198" s="117"/>
      <c r="E198" s="117"/>
      <c r="F198" s="117"/>
    </row>
    <row r="199" spans="1:6" ht="12.75">
      <c r="A199" s="117"/>
      <c r="B199" s="117"/>
      <c r="C199" s="117"/>
      <c r="D199" s="117"/>
      <c r="E199" s="117"/>
      <c r="F199" s="117"/>
    </row>
    <row r="200" spans="1:6" ht="12.75">
      <c r="A200" s="117"/>
      <c r="B200" s="117"/>
      <c r="C200" s="117"/>
      <c r="D200" s="117"/>
      <c r="E200" s="117"/>
      <c r="F200" s="117"/>
    </row>
    <row r="201" spans="1:6" ht="12.75">
      <c r="A201" s="117"/>
      <c r="B201" s="117"/>
      <c r="C201" s="117"/>
      <c r="D201" s="117"/>
      <c r="E201" s="117"/>
      <c r="F201" s="117"/>
    </row>
    <row r="202" spans="1:6" ht="12.75">
      <c r="A202" s="117"/>
      <c r="B202" s="117"/>
      <c r="C202" s="117"/>
      <c r="D202" s="117"/>
      <c r="E202" s="117"/>
      <c r="F202" s="117"/>
    </row>
    <row r="203" spans="1:6" ht="12.75">
      <c r="A203" s="117"/>
      <c r="B203" s="117"/>
      <c r="C203" s="117"/>
      <c r="D203" s="117"/>
      <c r="E203" s="117"/>
      <c r="F203" s="117"/>
    </row>
    <row r="204" spans="1:6" ht="12.75">
      <c r="A204" s="117"/>
      <c r="B204" s="117"/>
      <c r="C204" s="117"/>
      <c r="D204" s="117"/>
      <c r="E204" s="117"/>
      <c r="F204" s="117"/>
    </row>
    <row r="205" spans="1:6" ht="12.75">
      <c r="A205" s="117"/>
      <c r="B205" s="117"/>
      <c r="C205" s="117"/>
      <c r="D205" s="117"/>
      <c r="E205" s="117"/>
      <c r="F205" s="117"/>
    </row>
    <row r="206" spans="1:6" ht="12.75">
      <c r="A206" s="117"/>
      <c r="B206" s="117"/>
      <c r="C206" s="117"/>
      <c r="D206" s="117"/>
      <c r="E206" s="117"/>
      <c r="F206" s="117"/>
    </row>
    <row r="207" spans="1:6" ht="12.75">
      <c r="A207" s="117"/>
      <c r="B207" s="117"/>
      <c r="C207" s="117"/>
      <c r="D207" s="117"/>
      <c r="E207" s="117"/>
      <c r="F207" s="117"/>
    </row>
    <row r="208" spans="1:6" ht="12.75">
      <c r="A208" s="117"/>
      <c r="B208" s="117"/>
      <c r="C208" s="117"/>
      <c r="D208" s="117"/>
      <c r="E208" s="117"/>
      <c r="F208" s="117"/>
    </row>
    <row r="209" spans="1:6" ht="12.75">
      <c r="A209" s="117"/>
      <c r="B209" s="117"/>
      <c r="C209" s="117"/>
      <c r="D209" s="117"/>
      <c r="E209" s="117"/>
      <c r="F209" s="117"/>
    </row>
    <row r="210" spans="1:6" ht="12.75">
      <c r="A210" s="117"/>
      <c r="B210" s="117"/>
      <c r="C210" s="117"/>
      <c r="D210" s="117"/>
      <c r="E210" s="117"/>
      <c r="F210" s="117"/>
    </row>
    <row r="211" spans="1:6" ht="12.75">
      <c r="A211" s="117"/>
      <c r="B211" s="117"/>
      <c r="C211" s="117"/>
      <c r="D211" s="117"/>
      <c r="E211" s="117"/>
      <c r="F211" s="117"/>
    </row>
    <row r="212" spans="1:6" ht="12.75">
      <c r="A212" s="117"/>
      <c r="B212" s="117"/>
      <c r="C212" s="117"/>
      <c r="D212" s="117"/>
      <c r="E212" s="117"/>
      <c r="F212" s="117"/>
    </row>
    <row r="213" spans="1:6" ht="12.75">
      <c r="A213" s="117"/>
      <c r="B213" s="117"/>
      <c r="C213" s="117"/>
      <c r="D213" s="117"/>
      <c r="E213" s="117"/>
      <c r="F213" s="117"/>
    </row>
    <row r="214" spans="1:6" ht="12.75">
      <c r="A214" s="117"/>
      <c r="B214" s="117"/>
      <c r="C214" s="117"/>
      <c r="D214" s="117"/>
      <c r="E214" s="117"/>
      <c r="F214" s="117"/>
    </row>
    <row r="215" spans="1:6" ht="12.75">
      <c r="A215" s="117"/>
      <c r="B215" s="117"/>
      <c r="C215" s="117"/>
      <c r="D215" s="117"/>
      <c r="E215" s="117"/>
      <c r="F215" s="117"/>
    </row>
    <row r="216" spans="1:6" ht="12.75">
      <c r="A216" s="117"/>
      <c r="B216" s="117"/>
      <c r="C216" s="117"/>
      <c r="D216" s="117"/>
      <c r="E216" s="117"/>
      <c r="F216" s="117"/>
    </row>
    <row r="217" spans="1:6" ht="12.75">
      <c r="A217" s="117"/>
      <c r="B217" s="117"/>
      <c r="C217" s="117"/>
      <c r="D217" s="117"/>
      <c r="E217" s="117"/>
      <c r="F217" s="117"/>
    </row>
    <row r="218" spans="1:6" ht="12.75">
      <c r="A218" s="117"/>
      <c r="B218" s="117"/>
      <c r="C218" s="117"/>
      <c r="D218" s="117"/>
      <c r="E218" s="117"/>
      <c r="F218" s="117"/>
    </row>
    <row r="219" spans="1:6" ht="12.75">
      <c r="A219" s="117"/>
      <c r="B219" s="117"/>
      <c r="C219" s="117"/>
      <c r="D219" s="117"/>
      <c r="E219" s="117"/>
      <c r="F219" s="117"/>
    </row>
    <row r="220" spans="1:6" ht="12.75">
      <c r="A220" s="117"/>
      <c r="B220" s="117"/>
      <c r="C220" s="117"/>
      <c r="D220" s="117"/>
      <c r="E220" s="117"/>
      <c r="F220" s="117"/>
    </row>
    <row r="221" spans="1:6" ht="12.75">
      <c r="A221" s="117"/>
      <c r="B221" s="117"/>
      <c r="C221" s="117"/>
      <c r="D221" s="117"/>
      <c r="E221" s="117"/>
      <c r="F221" s="117"/>
    </row>
    <row r="222" spans="1:6" ht="12.75">
      <c r="A222" s="117"/>
      <c r="B222" s="117"/>
      <c r="C222" s="117"/>
      <c r="D222" s="117"/>
      <c r="E222" s="117"/>
      <c r="F222" s="117"/>
    </row>
    <row r="223" spans="1:6" ht="12.75">
      <c r="A223" s="117"/>
      <c r="B223" s="117"/>
      <c r="C223" s="117"/>
      <c r="D223" s="117"/>
      <c r="E223" s="117"/>
      <c r="F223" s="117"/>
    </row>
    <row r="224" spans="1:6" ht="12.75">
      <c r="A224" s="117"/>
      <c r="B224" s="117"/>
      <c r="C224" s="117"/>
      <c r="D224" s="117"/>
      <c r="E224" s="117"/>
      <c r="F224" s="117"/>
    </row>
    <row r="225" spans="1:6" ht="12.75">
      <c r="A225" s="117"/>
      <c r="B225" s="117"/>
      <c r="C225" s="117"/>
      <c r="D225" s="117"/>
      <c r="E225" s="117"/>
      <c r="F225" s="117"/>
    </row>
    <row r="226" spans="1:6" ht="12.75">
      <c r="A226" s="117"/>
      <c r="B226" s="117"/>
      <c r="C226" s="117"/>
      <c r="D226" s="117"/>
      <c r="E226" s="117"/>
      <c r="F226" s="117"/>
    </row>
    <row r="227" spans="1:6" ht="12.75">
      <c r="A227" s="117"/>
      <c r="B227" s="117"/>
      <c r="C227" s="117"/>
      <c r="D227" s="117"/>
      <c r="E227" s="117"/>
      <c r="F227" s="117"/>
    </row>
    <row r="228" spans="1:6" ht="12.75">
      <c r="A228" s="117"/>
      <c r="B228" s="117"/>
      <c r="C228" s="117"/>
      <c r="D228" s="117"/>
      <c r="E228" s="117"/>
      <c r="F228" s="117"/>
    </row>
    <row r="229" spans="1:6" ht="12.75">
      <c r="A229" s="117"/>
      <c r="B229" s="117"/>
      <c r="C229" s="117"/>
      <c r="D229" s="117"/>
      <c r="E229" s="117"/>
      <c r="F229" s="117"/>
    </row>
    <row r="230" spans="1:6" ht="12.75">
      <c r="A230" s="117"/>
      <c r="B230" s="117"/>
      <c r="C230" s="117"/>
      <c r="D230" s="117"/>
      <c r="E230" s="117"/>
      <c r="F230" s="117"/>
    </row>
    <row r="231" spans="1:6" ht="12.75">
      <c r="A231" s="117"/>
      <c r="B231" s="117"/>
      <c r="C231" s="117"/>
      <c r="D231" s="117"/>
      <c r="E231" s="117"/>
      <c r="F231" s="117"/>
    </row>
    <row r="232" spans="1:6" ht="12.75">
      <c r="A232" s="117"/>
      <c r="B232" s="117"/>
      <c r="C232" s="117"/>
      <c r="D232" s="117"/>
      <c r="E232" s="117"/>
      <c r="F232" s="117"/>
    </row>
    <row r="233" spans="1:6" ht="12.75">
      <c r="A233" s="117"/>
      <c r="B233" s="117"/>
      <c r="C233" s="117"/>
      <c r="D233" s="117"/>
      <c r="E233" s="117"/>
      <c r="F233" s="117"/>
    </row>
    <row r="234" spans="1:6" ht="12.75">
      <c r="A234" s="117"/>
      <c r="B234" s="117"/>
      <c r="C234" s="117"/>
      <c r="D234" s="117"/>
      <c r="E234" s="117"/>
      <c r="F234" s="117"/>
    </row>
    <row r="235" spans="1:6" ht="12.75">
      <c r="A235" s="117"/>
      <c r="B235" s="117"/>
      <c r="C235" s="117"/>
      <c r="D235" s="117"/>
      <c r="E235" s="117"/>
      <c r="F235" s="117"/>
    </row>
    <row r="236" spans="1:6" ht="12.75">
      <c r="A236" s="117"/>
      <c r="B236" s="117"/>
      <c r="C236" s="117"/>
      <c r="D236" s="117"/>
      <c r="E236" s="117"/>
      <c r="F236" s="117"/>
    </row>
    <row r="237" spans="1:6" ht="12.75">
      <c r="A237" s="117"/>
      <c r="B237" s="117"/>
      <c r="C237" s="117"/>
      <c r="D237" s="117"/>
      <c r="E237" s="117"/>
      <c r="F237" s="117"/>
    </row>
    <row r="238" spans="1:6" ht="12.75">
      <c r="A238" s="117"/>
      <c r="B238" s="117"/>
      <c r="C238" s="117"/>
      <c r="D238" s="117"/>
      <c r="E238" s="117"/>
      <c r="F238" s="117"/>
    </row>
    <row r="239" spans="1:6" ht="12.75">
      <c r="A239" s="117"/>
      <c r="B239" s="117"/>
      <c r="C239" s="117"/>
      <c r="D239" s="117"/>
      <c r="E239" s="117"/>
      <c r="F239" s="117"/>
    </row>
    <row r="240" spans="1:6" ht="12.75">
      <c r="A240" s="117"/>
      <c r="B240" s="117"/>
      <c r="C240" s="117"/>
      <c r="D240" s="117"/>
      <c r="E240" s="117"/>
      <c r="F240" s="117"/>
    </row>
    <row r="241" spans="1:6" ht="12.75">
      <c r="A241" s="117"/>
      <c r="B241" s="117"/>
      <c r="C241" s="117"/>
      <c r="D241" s="117"/>
      <c r="E241" s="117"/>
      <c r="F241" s="117"/>
    </row>
    <row r="242" spans="1:6" ht="12.75">
      <c r="A242" s="117"/>
      <c r="B242" s="117"/>
      <c r="C242" s="117"/>
      <c r="D242" s="117"/>
      <c r="E242" s="117"/>
      <c r="F242" s="117"/>
    </row>
    <row r="243" spans="1:6" ht="12.75">
      <c r="A243" s="117"/>
      <c r="B243" s="117"/>
      <c r="C243" s="117"/>
      <c r="D243" s="117"/>
      <c r="E243" s="117"/>
      <c r="F243" s="117"/>
    </row>
    <row r="244" spans="1:6" ht="12.75">
      <c r="A244" s="117"/>
      <c r="B244" s="117"/>
      <c r="C244" s="117"/>
      <c r="D244" s="117"/>
      <c r="E244" s="117"/>
      <c r="F244" s="117"/>
    </row>
    <row r="245" spans="1:6" ht="12.75">
      <c r="A245" s="117"/>
      <c r="B245" s="117"/>
      <c r="C245" s="117"/>
      <c r="D245" s="117"/>
      <c r="E245" s="117"/>
      <c r="F245" s="117"/>
    </row>
    <row r="246" spans="1:6" ht="12.75">
      <c r="A246" s="117"/>
      <c r="B246" s="117"/>
      <c r="C246" s="117"/>
      <c r="D246" s="117"/>
      <c r="E246" s="117"/>
      <c r="F246" s="117"/>
    </row>
    <row r="247" spans="1:6" ht="12.75">
      <c r="A247" s="117"/>
      <c r="B247" s="117"/>
      <c r="C247" s="117"/>
      <c r="D247" s="117"/>
      <c r="E247" s="117"/>
      <c r="F247" s="117"/>
    </row>
    <row r="248" spans="1:6" ht="12.75">
      <c r="A248" s="117"/>
      <c r="B248" s="117"/>
      <c r="C248" s="117"/>
      <c r="D248" s="117"/>
      <c r="E248" s="117"/>
      <c r="F248" s="117"/>
    </row>
    <row r="249" spans="1:6" ht="12.75">
      <c r="A249" s="117"/>
      <c r="B249" s="117"/>
      <c r="C249" s="117"/>
      <c r="D249" s="117"/>
      <c r="E249" s="117"/>
      <c r="F249" s="117"/>
    </row>
    <row r="250" spans="1:6" ht="12.75">
      <c r="A250" s="117"/>
      <c r="B250" s="117"/>
      <c r="C250" s="117"/>
      <c r="D250" s="117"/>
      <c r="E250" s="117"/>
      <c r="F250" s="117"/>
    </row>
    <row r="251" spans="1:6" ht="12.75">
      <c r="A251" s="117"/>
      <c r="B251" s="117"/>
      <c r="C251" s="117"/>
      <c r="D251" s="117"/>
      <c r="E251" s="117"/>
      <c r="F251" s="117"/>
    </row>
    <row r="252" spans="1:6" ht="12.75">
      <c r="A252" s="117"/>
      <c r="B252" s="117"/>
      <c r="C252" s="117"/>
      <c r="D252" s="117"/>
      <c r="E252" s="117"/>
      <c r="F252" s="117"/>
    </row>
    <row r="253" spans="1:6" ht="12.75">
      <c r="A253" s="117"/>
      <c r="B253" s="117"/>
      <c r="C253" s="117"/>
      <c r="D253" s="117"/>
      <c r="E253" s="117"/>
      <c r="F253" s="117"/>
    </row>
    <row r="254" spans="1:6" ht="12.75">
      <c r="A254" s="117"/>
      <c r="B254" s="117"/>
      <c r="C254" s="117"/>
      <c r="D254" s="117"/>
      <c r="E254" s="117"/>
      <c r="F254" s="117"/>
    </row>
    <row r="255" spans="1:6" ht="12.75">
      <c r="A255" s="117"/>
      <c r="B255" s="117"/>
      <c r="C255" s="117"/>
      <c r="D255" s="117"/>
      <c r="E255" s="117"/>
      <c r="F255" s="117"/>
    </row>
    <row r="256" spans="1:6" ht="12.75">
      <c r="A256" s="117"/>
      <c r="B256" s="117"/>
      <c r="C256" s="117"/>
      <c r="D256" s="117"/>
      <c r="E256" s="117"/>
      <c r="F256" s="117"/>
    </row>
    <row r="257" spans="1:6" ht="12.75">
      <c r="A257" s="117"/>
      <c r="B257" s="117"/>
      <c r="C257" s="117"/>
      <c r="D257" s="117"/>
      <c r="E257" s="117"/>
      <c r="F257" s="117"/>
    </row>
    <row r="258" spans="1:6" ht="12.75">
      <c r="A258" s="117"/>
      <c r="B258" s="117"/>
      <c r="C258" s="117"/>
      <c r="D258" s="117"/>
      <c r="E258" s="117"/>
      <c r="F258" s="117"/>
    </row>
    <row r="259" spans="1:6" ht="12.75">
      <c r="A259" s="117"/>
      <c r="B259" s="117"/>
      <c r="C259" s="117"/>
      <c r="D259" s="117"/>
      <c r="E259" s="117"/>
      <c r="F259" s="117"/>
    </row>
    <row r="260" spans="1:6" ht="12.75">
      <c r="A260" s="117"/>
      <c r="B260" s="117"/>
      <c r="C260" s="117"/>
      <c r="D260" s="117"/>
      <c r="E260" s="117"/>
      <c r="F260" s="117"/>
    </row>
    <row r="261" spans="1:6" ht="12.75">
      <c r="A261" s="117"/>
      <c r="B261" s="117"/>
      <c r="C261" s="117"/>
      <c r="D261" s="117"/>
      <c r="E261" s="117"/>
      <c r="F261" s="117"/>
    </row>
    <row r="262" spans="1:6" ht="12.75">
      <c r="A262" s="117"/>
      <c r="B262" s="117"/>
      <c r="C262" s="117"/>
      <c r="D262" s="117"/>
      <c r="E262" s="117"/>
      <c r="F262" s="117"/>
    </row>
    <row r="263" spans="1:6" ht="12.75">
      <c r="A263" s="117"/>
      <c r="B263" s="117"/>
      <c r="C263" s="117"/>
      <c r="D263" s="117"/>
      <c r="E263" s="117"/>
      <c r="F263" s="117"/>
    </row>
    <row r="264" spans="1:6" ht="12.75">
      <c r="A264" s="117"/>
      <c r="B264" s="117"/>
      <c r="C264" s="117"/>
      <c r="D264" s="117"/>
      <c r="E264" s="117"/>
      <c r="F264" s="117"/>
    </row>
    <row r="265" spans="1:6" ht="12.75">
      <c r="A265" s="117"/>
      <c r="B265" s="117"/>
      <c r="C265" s="117"/>
      <c r="D265" s="117"/>
      <c r="E265" s="117"/>
      <c r="F265" s="117"/>
    </row>
    <row r="266" spans="1:6" ht="12.75">
      <c r="A266" s="117"/>
      <c r="B266" s="117"/>
      <c r="C266" s="117"/>
      <c r="D266" s="117"/>
      <c r="E266" s="117"/>
      <c r="F266" s="117"/>
    </row>
    <row r="267" spans="1:6" ht="12.75">
      <c r="A267" s="117"/>
      <c r="B267" s="117"/>
      <c r="C267" s="117"/>
      <c r="D267" s="117"/>
      <c r="E267" s="117"/>
      <c r="F267" s="117"/>
    </row>
    <row r="268" spans="1:6" ht="12.75">
      <c r="A268" s="117"/>
      <c r="B268" s="117"/>
      <c r="C268" s="117"/>
      <c r="D268" s="117"/>
      <c r="E268" s="117"/>
      <c r="F268" s="117"/>
    </row>
    <row r="269" spans="1:6" ht="12.75">
      <c r="A269" s="117"/>
      <c r="B269" s="117"/>
      <c r="C269" s="117"/>
      <c r="D269" s="117"/>
      <c r="E269" s="117"/>
      <c r="F269" s="117"/>
    </row>
    <row r="270" spans="1:6" ht="12.75">
      <c r="A270" s="117"/>
      <c r="B270" s="117"/>
      <c r="C270" s="117"/>
      <c r="D270" s="117"/>
      <c r="E270" s="117"/>
      <c r="F270" s="117"/>
    </row>
    <row r="271" spans="1:6" ht="12.75">
      <c r="A271" s="117"/>
      <c r="B271" s="117"/>
      <c r="C271" s="117"/>
      <c r="D271" s="117"/>
      <c r="E271" s="117"/>
      <c r="F271" s="117"/>
    </row>
    <row r="272" spans="1:6" ht="12.75">
      <c r="A272" s="117"/>
      <c r="B272" s="117"/>
      <c r="C272" s="117"/>
      <c r="D272" s="117"/>
      <c r="E272" s="117"/>
      <c r="F272" s="117"/>
    </row>
    <row r="273" spans="1:6" ht="12.75">
      <c r="A273" s="117"/>
      <c r="B273" s="117"/>
      <c r="C273" s="117"/>
      <c r="D273" s="117"/>
      <c r="E273" s="117"/>
      <c r="F273" s="117"/>
    </row>
    <row r="274" spans="1:6" ht="12.75">
      <c r="A274" s="117"/>
      <c r="B274" s="117"/>
      <c r="C274" s="117"/>
      <c r="D274" s="117"/>
      <c r="E274" s="117"/>
      <c r="F274" s="117"/>
    </row>
    <row r="275" spans="1:6" ht="12.75">
      <c r="A275" s="117"/>
      <c r="B275" s="117"/>
      <c r="C275" s="117"/>
      <c r="D275" s="117"/>
      <c r="E275" s="117"/>
      <c r="F275" s="117"/>
    </row>
    <row r="276" spans="1:6" ht="12.75">
      <c r="A276" s="117"/>
      <c r="B276" s="117"/>
      <c r="C276" s="117"/>
      <c r="D276" s="117"/>
      <c r="E276" s="117"/>
      <c r="F276" s="117"/>
    </row>
    <row r="277" spans="1:6" ht="12.75">
      <c r="A277" s="117"/>
      <c r="B277" s="117"/>
      <c r="C277" s="117"/>
      <c r="D277" s="117"/>
      <c r="E277" s="117"/>
      <c r="F277" s="117"/>
    </row>
    <row r="278" spans="1:6" ht="12.75">
      <c r="A278" s="117"/>
      <c r="B278" s="117"/>
      <c r="C278" s="117"/>
      <c r="D278" s="117"/>
      <c r="E278" s="117"/>
      <c r="F278" s="117"/>
    </row>
    <row r="279" spans="1:6" ht="12.75">
      <c r="A279" s="117"/>
      <c r="B279" s="117"/>
      <c r="C279" s="117"/>
      <c r="D279" s="117"/>
      <c r="E279" s="117"/>
      <c r="F279" s="117"/>
    </row>
    <row r="280" spans="1:6" ht="12.75">
      <c r="A280" s="117"/>
      <c r="B280" s="117"/>
      <c r="C280" s="117"/>
      <c r="D280" s="117"/>
      <c r="E280" s="117"/>
      <c r="F280" s="117"/>
    </row>
    <row r="281" spans="1:6" ht="12.75">
      <c r="A281" s="117"/>
      <c r="B281" s="117"/>
      <c r="C281" s="117"/>
      <c r="D281" s="117"/>
      <c r="E281" s="117"/>
      <c r="F281" s="117"/>
    </row>
    <row r="282" spans="1:6" ht="12.75">
      <c r="A282" s="117"/>
      <c r="B282" s="117"/>
      <c r="C282" s="117"/>
      <c r="D282" s="117"/>
      <c r="E282" s="117"/>
      <c r="F282" s="117"/>
    </row>
    <row r="283" spans="1:6" ht="12.75">
      <c r="A283" s="117"/>
      <c r="B283" s="117"/>
      <c r="C283" s="117"/>
      <c r="D283" s="117"/>
      <c r="E283" s="117"/>
      <c r="F283" s="117"/>
    </row>
    <row r="284" spans="1:6" ht="12.75">
      <c r="A284" s="117"/>
      <c r="B284" s="117"/>
      <c r="C284" s="117"/>
      <c r="D284" s="117"/>
      <c r="E284" s="117"/>
      <c r="F284" s="117"/>
    </row>
    <row r="285" spans="1:6" ht="12.75">
      <c r="A285" s="117"/>
      <c r="B285" s="117"/>
      <c r="C285" s="117"/>
      <c r="D285" s="117"/>
      <c r="E285" s="117"/>
      <c r="F285" s="117"/>
    </row>
    <row r="286" spans="1:6" ht="12.75">
      <c r="A286" s="117"/>
      <c r="B286" s="117"/>
      <c r="C286" s="117"/>
      <c r="D286" s="117"/>
      <c r="E286" s="117"/>
      <c r="F286" s="117"/>
    </row>
    <row r="287" spans="1:6" ht="12.75">
      <c r="A287" s="117"/>
      <c r="B287" s="117"/>
      <c r="C287" s="117"/>
      <c r="D287" s="117"/>
      <c r="E287" s="117"/>
      <c r="F287" s="117"/>
    </row>
    <row r="288" spans="1:6" ht="12.75">
      <c r="A288" s="117"/>
      <c r="B288" s="117"/>
      <c r="C288" s="117"/>
      <c r="D288" s="117"/>
      <c r="E288" s="117"/>
      <c r="F288" s="117"/>
    </row>
    <row r="289" spans="1:6" ht="12.75">
      <c r="A289" s="117"/>
      <c r="B289" s="117"/>
      <c r="C289" s="117"/>
      <c r="D289" s="117"/>
      <c r="E289" s="117"/>
      <c r="F289" s="117"/>
    </row>
    <row r="290" spans="1:6" ht="12.75">
      <c r="A290" s="117"/>
      <c r="B290" s="117"/>
      <c r="C290" s="117"/>
      <c r="D290" s="117"/>
      <c r="E290" s="117"/>
      <c r="F290" s="117"/>
    </row>
    <row r="291" spans="1:6" ht="12.75">
      <c r="A291" s="117"/>
      <c r="B291" s="117"/>
      <c r="C291" s="117"/>
      <c r="D291" s="117"/>
      <c r="E291" s="117"/>
      <c r="F291" s="117"/>
    </row>
    <row r="292" spans="1:6" ht="12.75">
      <c r="A292" s="117"/>
      <c r="B292" s="117"/>
      <c r="C292" s="117"/>
      <c r="D292" s="117"/>
      <c r="E292" s="117"/>
      <c r="F292" s="117"/>
    </row>
    <row r="293" spans="1:6" ht="12.75">
      <c r="A293" s="117"/>
      <c r="B293" s="117"/>
      <c r="C293" s="117"/>
      <c r="D293" s="117"/>
      <c r="E293" s="117"/>
      <c r="F293" s="117"/>
    </row>
    <row r="294" spans="1:6" ht="12.75">
      <c r="A294" s="117"/>
      <c r="B294" s="117"/>
      <c r="C294" s="117"/>
      <c r="D294" s="117"/>
      <c r="E294" s="117"/>
      <c r="F294" s="117"/>
    </row>
    <row r="295" spans="1:6" ht="12.75">
      <c r="A295" s="117"/>
      <c r="B295" s="117"/>
      <c r="C295" s="117"/>
      <c r="D295" s="117"/>
      <c r="E295" s="117"/>
      <c r="F295" s="117"/>
    </row>
    <row r="296" spans="1:6" ht="12.75">
      <c r="A296" s="117"/>
      <c r="B296" s="117"/>
      <c r="C296" s="117"/>
      <c r="D296" s="117"/>
      <c r="E296" s="117"/>
      <c r="F296" s="117"/>
    </row>
    <row r="297" spans="1:6" ht="12.75">
      <c r="A297" s="117"/>
      <c r="B297" s="117"/>
      <c r="C297" s="117"/>
      <c r="D297" s="117"/>
      <c r="E297" s="117"/>
      <c r="F297" s="117"/>
    </row>
    <row r="298" spans="1:6" ht="12.75">
      <c r="A298" s="117"/>
      <c r="B298" s="117"/>
      <c r="C298" s="117"/>
      <c r="D298" s="117"/>
      <c r="E298" s="117"/>
      <c r="F298" s="117"/>
    </row>
    <row r="299" spans="1:6" ht="12.75">
      <c r="A299" s="117"/>
      <c r="B299" s="117"/>
      <c r="C299" s="117"/>
      <c r="D299" s="117"/>
      <c r="E299" s="117"/>
      <c r="F299" s="117"/>
    </row>
    <row r="300" spans="1:6" ht="12.75">
      <c r="A300" s="117"/>
      <c r="B300" s="117"/>
      <c r="C300" s="117"/>
      <c r="D300" s="117"/>
      <c r="E300" s="117"/>
      <c r="F300" s="117"/>
    </row>
    <row r="301" spans="1:6" ht="12.75">
      <c r="A301" s="117"/>
      <c r="B301" s="117"/>
      <c r="C301" s="117"/>
      <c r="D301" s="117"/>
      <c r="E301" s="117"/>
      <c r="F301" s="117"/>
    </row>
    <row r="302" spans="1:6" ht="12.75">
      <c r="A302" s="117"/>
      <c r="B302" s="117"/>
      <c r="C302" s="117"/>
      <c r="D302" s="117"/>
      <c r="E302" s="117"/>
      <c r="F302" s="117"/>
    </row>
    <row r="303" spans="1:6" ht="12.75">
      <c r="A303" s="117"/>
      <c r="B303" s="117"/>
      <c r="C303" s="117"/>
      <c r="D303" s="117"/>
      <c r="E303" s="117"/>
      <c r="F303" s="117"/>
    </row>
    <row r="304" spans="1:6" ht="12.75">
      <c r="A304" s="117"/>
      <c r="B304" s="117"/>
      <c r="C304" s="117"/>
      <c r="D304" s="117"/>
      <c r="E304" s="117"/>
      <c r="F304" s="117"/>
    </row>
    <row r="305" spans="1:6" ht="12.75">
      <c r="A305" s="117"/>
      <c r="B305" s="117"/>
      <c r="C305" s="117"/>
      <c r="D305" s="117"/>
      <c r="E305" s="117"/>
      <c r="F305" s="117"/>
    </row>
    <row r="306" spans="1:6" ht="12.75">
      <c r="A306" s="117"/>
      <c r="B306" s="117"/>
      <c r="C306" s="117"/>
      <c r="D306" s="117"/>
      <c r="E306" s="117"/>
      <c r="F306" s="117"/>
    </row>
    <row r="307" spans="1:6" ht="12.75">
      <c r="A307" s="117"/>
      <c r="B307" s="117"/>
      <c r="C307" s="117"/>
      <c r="D307" s="117"/>
      <c r="E307" s="117"/>
      <c r="F307" s="117"/>
    </row>
    <row r="308" spans="1:6" ht="12.75">
      <c r="A308" s="117"/>
      <c r="B308" s="117"/>
      <c r="C308" s="117"/>
      <c r="D308" s="117"/>
      <c r="E308" s="117"/>
      <c r="F308" s="117"/>
    </row>
    <row r="309" spans="1:6" ht="12.75">
      <c r="A309" s="117"/>
      <c r="B309" s="117"/>
      <c r="C309" s="117"/>
      <c r="D309" s="117"/>
      <c r="E309" s="117"/>
      <c r="F309" s="117"/>
    </row>
    <row r="310" spans="1:6" ht="12.75">
      <c r="A310" s="117"/>
      <c r="B310" s="117"/>
      <c r="C310" s="117"/>
      <c r="D310" s="117"/>
      <c r="E310" s="117"/>
      <c r="F310" s="117"/>
    </row>
    <row r="311" spans="1:6" ht="12.75">
      <c r="A311" s="117"/>
      <c r="B311" s="117"/>
      <c r="C311" s="117"/>
      <c r="D311" s="117"/>
      <c r="E311" s="117"/>
      <c r="F311" s="117"/>
    </row>
    <row r="312" spans="1:6" ht="12.75">
      <c r="A312" s="117"/>
      <c r="B312" s="117"/>
      <c r="C312" s="117"/>
      <c r="D312" s="117"/>
      <c r="E312" s="117"/>
      <c r="F312" s="117"/>
    </row>
    <row r="313" spans="1:6" ht="12.75">
      <c r="A313" s="117"/>
      <c r="B313" s="117"/>
      <c r="C313" s="117"/>
      <c r="D313" s="117"/>
      <c r="E313" s="117"/>
      <c r="F313" s="117"/>
    </row>
    <row r="314" spans="1:6" ht="12.75">
      <c r="A314" s="117"/>
      <c r="B314" s="117"/>
      <c r="C314" s="117"/>
      <c r="D314" s="117"/>
      <c r="E314" s="117"/>
      <c r="F314" s="117"/>
    </row>
    <row r="315" spans="1:6" ht="12.75">
      <c r="A315" s="117"/>
      <c r="B315" s="117"/>
      <c r="C315" s="117"/>
      <c r="D315" s="117"/>
      <c r="E315" s="117"/>
      <c r="F315" s="117"/>
    </row>
    <row r="316" spans="1:6" ht="12.75">
      <c r="A316" s="117"/>
      <c r="B316" s="117"/>
      <c r="C316" s="117"/>
      <c r="D316" s="117"/>
      <c r="E316" s="117"/>
      <c r="F316" s="117"/>
    </row>
    <row r="317" spans="1:6" ht="12.75">
      <c r="A317" s="117"/>
      <c r="B317" s="117"/>
      <c r="C317" s="117"/>
      <c r="D317" s="117"/>
      <c r="E317" s="117"/>
      <c r="F317" s="117"/>
    </row>
    <row r="318" spans="1:6" ht="12.75">
      <c r="A318" s="117"/>
      <c r="B318" s="117"/>
      <c r="C318" s="117"/>
      <c r="D318" s="117"/>
      <c r="E318" s="117"/>
      <c r="F318" s="117"/>
    </row>
    <row r="319" spans="1:6" ht="12.75">
      <c r="A319" s="117"/>
      <c r="B319" s="117"/>
      <c r="C319" s="117"/>
      <c r="D319" s="117"/>
      <c r="E319" s="117"/>
      <c r="F319" s="117"/>
    </row>
    <row r="320" spans="1:6" ht="12.75">
      <c r="A320" s="117"/>
      <c r="B320" s="117"/>
      <c r="C320" s="117"/>
      <c r="D320" s="117"/>
      <c r="E320" s="117"/>
      <c r="F320" s="117"/>
    </row>
    <row r="321" spans="1:6" ht="12.75">
      <c r="A321" s="117"/>
      <c r="B321" s="117"/>
      <c r="C321" s="117"/>
      <c r="D321" s="117"/>
      <c r="E321" s="117"/>
      <c r="F321" s="117"/>
    </row>
    <row r="322" spans="1:6" ht="12.75">
      <c r="A322" s="117"/>
      <c r="B322" s="117"/>
      <c r="C322" s="117"/>
      <c r="D322" s="117"/>
      <c r="E322" s="117"/>
      <c r="F322" s="117"/>
    </row>
    <row r="323" spans="1:6" ht="12.75">
      <c r="A323" s="117"/>
      <c r="B323" s="117"/>
      <c r="C323" s="117"/>
      <c r="D323" s="117"/>
      <c r="E323" s="117"/>
      <c r="F323" s="117"/>
    </row>
    <row r="324" spans="1:6" ht="12.75">
      <c r="A324" s="117"/>
      <c r="B324" s="117"/>
      <c r="C324" s="117"/>
      <c r="D324" s="117"/>
      <c r="E324" s="117"/>
      <c r="F324" s="117"/>
    </row>
    <row r="325" spans="1:6" ht="12.75">
      <c r="A325" s="117"/>
      <c r="B325" s="117"/>
      <c r="C325" s="117"/>
      <c r="D325" s="117"/>
      <c r="E325" s="117"/>
      <c r="F325" s="117"/>
    </row>
    <row r="326" spans="1:6" ht="12.75">
      <c r="A326" s="117"/>
      <c r="B326" s="117"/>
      <c r="C326" s="117"/>
      <c r="D326" s="117"/>
      <c r="E326" s="117"/>
      <c r="F326" s="117"/>
    </row>
    <row r="327" spans="1:6" ht="12.75">
      <c r="A327" s="117"/>
      <c r="B327" s="117"/>
      <c r="C327" s="117"/>
      <c r="D327" s="117"/>
      <c r="E327" s="117"/>
      <c r="F327" s="117"/>
    </row>
    <row r="328" spans="1:6" ht="12.75">
      <c r="A328" s="117"/>
      <c r="B328" s="117"/>
      <c r="C328" s="117"/>
      <c r="D328" s="117"/>
      <c r="E328" s="117"/>
      <c r="F328" s="117"/>
    </row>
    <row r="329" spans="1:6" ht="12.75">
      <c r="A329" s="117"/>
      <c r="B329" s="117"/>
      <c r="C329" s="117"/>
      <c r="D329" s="117"/>
      <c r="E329" s="117"/>
      <c r="F329" s="117"/>
    </row>
    <row r="330" spans="1:6" ht="12.75">
      <c r="A330" s="117"/>
      <c r="B330" s="117"/>
      <c r="C330" s="117"/>
      <c r="D330" s="117"/>
      <c r="E330" s="117"/>
      <c r="F330" s="117"/>
    </row>
    <row r="331" spans="1:6" ht="12.75">
      <c r="A331" s="117"/>
      <c r="B331" s="117"/>
      <c r="C331" s="117"/>
      <c r="D331" s="117"/>
      <c r="E331" s="117"/>
      <c r="F331" s="117"/>
    </row>
    <row r="332" spans="1:6" ht="12.75">
      <c r="A332" s="117"/>
      <c r="B332" s="117"/>
      <c r="C332" s="117"/>
      <c r="D332" s="117"/>
      <c r="E332" s="117"/>
      <c r="F332" s="117"/>
    </row>
    <row r="333" spans="1:6" ht="12.75">
      <c r="A333" s="117"/>
      <c r="B333" s="117"/>
      <c r="C333" s="117"/>
      <c r="D333" s="117"/>
      <c r="E333" s="117"/>
      <c r="F333" s="117"/>
    </row>
    <row r="334" spans="1:6" ht="12.75">
      <c r="A334" s="117"/>
      <c r="B334" s="117"/>
      <c r="C334" s="117"/>
      <c r="D334" s="117"/>
      <c r="E334" s="117"/>
      <c r="F334" s="117"/>
    </row>
    <row r="335" spans="1:6" ht="12.75">
      <c r="A335" s="117"/>
      <c r="B335" s="117"/>
      <c r="C335" s="117"/>
      <c r="D335" s="117"/>
      <c r="E335" s="117"/>
      <c r="F335" s="117"/>
    </row>
    <row r="336" spans="1:6" ht="12.75">
      <c r="A336" s="117"/>
      <c r="B336" s="117"/>
      <c r="C336" s="117"/>
      <c r="D336" s="117"/>
      <c r="E336" s="117"/>
      <c r="F336" s="117"/>
    </row>
    <row r="337" spans="1:6" ht="12.75">
      <c r="A337" s="117"/>
      <c r="B337" s="117"/>
      <c r="C337" s="117"/>
      <c r="D337" s="117"/>
      <c r="E337" s="117"/>
      <c r="F337" s="117"/>
    </row>
    <row r="338" spans="1:6" ht="12.75">
      <c r="A338" s="117"/>
      <c r="B338" s="117"/>
      <c r="C338" s="117"/>
      <c r="D338" s="117"/>
      <c r="E338" s="117"/>
      <c r="F338" s="117"/>
    </row>
    <row r="339" spans="1:6" ht="12.75">
      <c r="A339" s="117"/>
      <c r="B339" s="117"/>
      <c r="C339" s="117"/>
      <c r="D339" s="117"/>
      <c r="E339" s="117"/>
      <c r="F339" s="117"/>
    </row>
    <row r="340" spans="1:6" ht="12.75">
      <c r="A340" s="117"/>
      <c r="B340" s="117"/>
      <c r="C340" s="117"/>
      <c r="D340" s="117"/>
      <c r="E340" s="117"/>
      <c r="F340" s="117"/>
    </row>
    <row r="341" spans="1:6" ht="12.75">
      <c r="A341" s="117"/>
      <c r="B341" s="117"/>
      <c r="C341" s="117"/>
      <c r="D341" s="117"/>
      <c r="E341" s="117"/>
      <c r="F341" s="117"/>
    </row>
    <row r="342" spans="1:6" ht="12.75">
      <c r="A342" s="117"/>
      <c r="B342" s="117"/>
      <c r="C342" s="117"/>
      <c r="D342" s="117"/>
      <c r="E342" s="117"/>
      <c r="F342" s="117"/>
    </row>
    <row r="343" spans="1:6" ht="12.75">
      <c r="A343" s="117"/>
      <c r="B343" s="117"/>
      <c r="C343" s="117"/>
      <c r="D343" s="117"/>
      <c r="E343" s="117"/>
      <c r="F343" s="117"/>
    </row>
    <row r="344" spans="1:6" ht="12.75">
      <c r="A344" s="117"/>
      <c r="B344" s="117"/>
      <c r="C344" s="117"/>
      <c r="D344" s="117"/>
      <c r="E344" s="117"/>
      <c r="F344" s="117"/>
    </row>
    <row r="345" spans="1:6" ht="12.75">
      <c r="A345" s="117"/>
      <c r="B345" s="117"/>
      <c r="C345" s="117"/>
      <c r="D345" s="117"/>
      <c r="E345" s="117"/>
      <c r="F345" s="117"/>
    </row>
    <row r="346" spans="1:6" ht="12.75">
      <c r="A346" s="117"/>
      <c r="B346" s="117"/>
      <c r="C346" s="117"/>
      <c r="D346" s="117"/>
      <c r="E346" s="117"/>
      <c r="F346" s="117"/>
    </row>
    <row r="347" spans="1:6" ht="12.75">
      <c r="A347" s="117"/>
      <c r="B347" s="117"/>
      <c r="C347" s="117"/>
      <c r="D347" s="117"/>
      <c r="E347" s="117"/>
      <c r="F347" s="117"/>
    </row>
    <row r="348" spans="1:6" ht="12.75">
      <c r="A348" s="117"/>
      <c r="B348" s="117"/>
      <c r="C348" s="117"/>
      <c r="D348" s="117"/>
      <c r="E348" s="117"/>
      <c r="F348" s="117"/>
    </row>
    <row r="349" spans="1:6" ht="12.75">
      <c r="A349" s="117"/>
      <c r="B349" s="117"/>
      <c r="C349" s="117"/>
      <c r="D349" s="117"/>
      <c r="E349" s="117"/>
      <c r="F349" s="117"/>
    </row>
    <row r="350" spans="1:6" ht="12.75">
      <c r="A350" s="117"/>
      <c r="B350" s="117"/>
      <c r="C350" s="117"/>
      <c r="D350" s="117"/>
      <c r="E350" s="117"/>
      <c r="F350" s="117"/>
    </row>
    <row r="351" spans="1:6" ht="12.75">
      <c r="A351" s="117"/>
      <c r="B351" s="117"/>
      <c r="C351" s="117"/>
      <c r="D351" s="117"/>
      <c r="E351" s="117"/>
      <c r="F351" s="117"/>
    </row>
    <row r="352" spans="1:6" ht="12.75">
      <c r="A352" s="117"/>
      <c r="B352" s="117"/>
      <c r="C352" s="117"/>
      <c r="D352" s="117"/>
      <c r="E352" s="117"/>
      <c r="F352" s="117"/>
    </row>
    <row r="353" spans="1:6" ht="12.75">
      <c r="A353" s="117"/>
      <c r="B353" s="117"/>
      <c r="C353" s="117"/>
      <c r="D353" s="117"/>
      <c r="E353" s="117"/>
      <c r="F353" s="117"/>
    </row>
    <row r="354" spans="1:6" ht="12.75">
      <c r="A354" s="117"/>
      <c r="B354" s="117"/>
      <c r="C354" s="117"/>
      <c r="D354" s="117"/>
      <c r="E354" s="117"/>
      <c r="F354" s="117"/>
    </row>
    <row r="355" spans="1:6" ht="12.75">
      <c r="A355" s="117"/>
      <c r="B355" s="117"/>
      <c r="C355" s="117"/>
      <c r="D355" s="117"/>
      <c r="E355" s="117"/>
      <c r="F355" s="117"/>
    </row>
    <row r="356" spans="1:6" ht="12.75">
      <c r="A356" s="117"/>
      <c r="B356" s="117"/>
      <c r="C356" s="117"/>
      <c r="D356" s="117"/>
      <c r="E356" s="117"/>
      <c r="F356" s="117"/>
    </row>
    <row r="357" spans="1:6" ht="12.75">
      <c r="A357" s="117"/>
      <c r="B357" s="117"/>
      <c r="C357" s="117"/>
      <c r="D357" s="117"/>
      <c r="E357" s="117"/>
      <c r="F357" s="117"/>
    </row>
    <row r="358" spans="1:6" ht="12.75">
      <c r="A358" s="117"/>
      <c r="B358" s="117"/>
      <c r="C358" s="117"/>
      <c r="D358" s="117"/>
      <c r="E358" s="117"/>
      <c r="F358" s="117"/>
    </row>
    <row r="359" spans="1:6" ht="12.75">
      <c r="A359" s="117"/>
      <c r="B359" s="117"/>
      <c r="C359" s="117"/>
      <c r="D359" s="117"/>
      <c r="E359" s="117"/>
      <c r="F359" s="117"/>
    </row>
    <row r="360" spans="1:6" ht="12.75">
      <c r="A360" s="117"/>
      <c r="B360" s="117"/>
      <c r="C360" s="117"/>
      <c r="D360" s="117"/>
      <c r="E360" s="117"/>
      <c r="F360" s="117"/>
    </row>
    <row r="361" spans="1:6" ht="12.75">
      <c r="A361" s="117"/>
      <c r="B361" s="117"/>
      <c r="C361" s="117"/>
      <c r="D361" s="117"/>
      <c r="E361" s="117"/>
      <c r="F361" s="117"/>
    </row>
    <row r="362" spans="1:6" ht="12.75">
      <c r="A362" s="117"/>
      <c r="B362" s="117"/>
      <c r="C362" s="117"/>
      <c r="D362" s="117"/>
      <c r="E362" s="117"/>
      <c r="F362" s="117"/>
    </row>
    <row r="363" spans="1:6" ht="12.75">
      <c r="A363" s="117"/>
      <c r="B363" s="117"/>
      <c r="C363" s="117"/>
      <c r="D363" s="117"/>
      <c r="E363" s="117"/>
      <c r="F363" s="117"/>
    </row>
    <row r="364" spans="1:6" ht="12.75">
      <c r="A364" s="117"/>
      <c r="B364" s="117"/>
      <c r="C364" s="117"/>
      <c r="D364" s="117"/>
      <c r="E364" s="117"/>
      <c r="F364" s="117"/>
    </row>
    <row r="365" spans="1:6" ht="12.75">
      <c r="A365" s="117"/>
      <c r="B365" s="117"/>
      <c r="C365" s="117"/>
      <c r="D365" s="117"/>
      <c r="E365" s="117"/>
      <c r="F365" s="117"/>
    </row>
    <row r="366" spans="1:6" ht="12.75">
      <c r="A366" s="117"/>
      <c r="B366" s="117"/>
      <c r="C366" s="117"/>
      <c r="D366" s="117"/>
      <c r="E366" s="117"/>
      <c r="F366" s="117"/>
    </row>
    <row r="367" spans="1:6" ht="12.75">
      <c r="A367" s="117"/>
      <c r="B367" s="117"/>
      <c r="C367" s="117"/>
      <c r="D367" s="117"/>
      <c r="E367" s="117"/>
      <c r="F367" s="117"/>
    </row>
    <row r="368" spans="1:6" ht="12.75">
      <c r="A368" s="117"/>
      <c r="B368" s="117"/>
      <c r="C368" s="117"/>
      <c r="D368" s="117"/>
      <c r="E368" s="117"/>
      <c r="F368" s="117"/>
    </row>
    <row r="369" spans="1:6" ht="12.75">
      <c r="A369" s="117"/>
      <c r="B369" s="117"/>
      <c r="C369" s="117"/>
      <c r="D369" s="117"/>
      <c r="E369" s="117"/>
      <c r="F369" s="117"/>
    </row>
    <row r="370" spans="1:6" ht="12.75">
      <c r="A370" s="117"/>
      <c r="B370" s="117"/>
      <c r="C370" s="117"/>
      <c r="D370" s="117"/>
      <c r="E370" s="117"/>
      <c r="F370" s="117"/>
    </row>
    <row r="371" spans="1:6" ht="12.75">
      <c r="A371" s="117"/>
      <c r="B371" s="117"/>
      <c r="C371" s="117"/>
      <c r="D371" s="117"/>
      <c r="E371" s="117"/>
      <c r="F371" s="117"/>
    </row>
    <row r="372" spans="1:6" ht="12.75">
      <c r="A372" s="117"/>
      <c r="B372" s="117"/>
      <c r="C372" s="117"/>
      <c r="D372" s="117"/>
      <c r="E372" s="117"/>
      <c r="F372" s="117"/>
    </row>
    <row r="373" spans="1:6" ht="12.75">
      <c r="A373" s="117"/>
      <c r="B373" s="117"/>
      <c r="C373" s="117"/>
      <c r="D373" s="117"/>
      <c r="E373" s="117"/>
      <c r="F373" s="117"/>
    </row>
    <row r="374" spans="1:6" ht="12.75">
      <c r="A374" s="117"/>
      <c r="B374" s="117"/>
      <c r="C374" s="117"/>
      <c r="D374" s="117"/>
      <c r="E374" s="117"/>
      <c r="F374" s="117"/>
    </row>
    <row r="375" spans="1:6" ht="12.75">
      <c r="A375" s="117"/>
      <c r="B375" s="117"/>
      <c r="C375" s="117"/>
      <c r="D375" s="117"/>
      <c r="E375" s="117"/>
      <c r="F375" s="117"/>
    </row>
    <row r="376" spans="1:6" ht="12.75">
      <c r="A376" s="117"/>
      <c r="B376" s="117"/>
      <c r="C376" s="117"/>
      <c r="D376" s="117"/>
      <c r="E376" s="117"/>
      <c r="F376" s="117"/>
    </row>
    <row r="377" spans="1:6" ht="12.75">
      <c r="A377" s="117"/>
      <c r="B377" s="117"/>
      <c r="C377" s="117"/>
      <c r="D377" s="117"/>
      <c r="E377" s="117"/>
      <c r="F377" s="117"/>
    </row>
    <row r="378" spans="1:6" ht="12.75">
      <c r="A378" s="117"/>
      <c r="B378" s="117"/>
      <c r="C378" s="117"/>
      <c r="D378" s="117"/>
      <c r="E378" s="117"/>
      <c r="F378" s="117"/>
    </row>
    <row r="379" spans="1:6" ht="12.75">
      <c r="A379" s="117"/>
      <c r="B379" s="117"/>
      <c r="C379" s="117"/>
      <c r="D379" s="117"/>
      <c r="E379" s="117"/>
      <c r="F379" s="117"/>
    </row>
    <row r="380" spans="1:6" ht="12.75">
      <c r="A380" s="117"/>
      <c r="B380" s="117"/>
      <c r="C380" s="117"/>
      <c r="D380" s="117"/>
      <c r="E380" s="117"/>
      <c r="F380" s="117"/>
    </row>
    <row r="381" spans="1:6" ht="12.75">
      <c r="A381" s="117"/>
      <c r="B381" s="117"/>
      <c r="C381" s="117"/>
      <c r="D381" s="117"/>
      <c r="E381" s="117"/>
      <c r="F381" s="117"/>
    </row>
    <row r="382" spans="1:6" ht="12.75">
      <c r="A382" s="117"/>
      <c r="B382" s="117"/>
      <c r="C382" s="117"/>
      <c r="D382" s="117"/>
      <c r="E382" s="117"/>
      <c r="F382" s="117"/>
    </row>
  </sheetData>
  <mergeCells count="9">
    <mergeCell ref="A58:F58"/>
    <mergeCell ref="A61:F61"/>
    <mergeCell ref="C1:F2"/>
    <mergeCell ref="B3:F3"/>
    <mergeCell ref="A5:A6"/>
    <mergeCell ref="B5:B6"/>
    <mergeCell ref="C5:C6"/>
    <mergeCell ref="D5:D6"/>
    <mergeCell ref="E5:F5"/>
  </mergeCells>
  <printOptions/>
  <pageMargins left="0.47" right="0.16" top="0.45" bottom="1" header="0.5" footer="0.5"/>
  <pageSetup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1:T98"/>
  <sheetViews>
    <sheetView tabSelected="1" zoomScale="90" zoomScaleNormal="90" zoomScaleSheetLayoutView="75" workbookViewId="0" topLeftCell="C2">
      <pane xSplit="3" ySplit="15" topLeftCell="M17" activePane="bottomRight" state="frozen"/>
      <selection pane="topLeft" activeCell="C2" sqref="C2"/>
      <selection pane="topRight" activeCell="F2" sqref="F2"/>
      <selection pane="bottomLeft" activeCell="C17" sqref="C17"/>
      <selection pane="bottomRight" activeCell="E2" sqref="E2"/>
    </sheetView>
  </sheetViews>
  <sheetFormatPr defaultColWidth="9.16015625" defaultRowHeight="12.75"/>
  <cols>
    <col min="1" max="1" width="7.5" style="4" hidden="1" customWidth="1"/>
    <col min="2" max="2" width="12.16015625" style="20" hidden="1" customWidth="1"/>
    <col min="3" max="4" width="11.66015625" style="20" customWidth="1"/>
    <col min="5" max="5" width="110.5" style="4" customWidth="1"/>
    <col min="6" max="6" width="15.66015625" style="4" customWidth="1"/>
    <col min="7" max="7" width="14.16015625" style="4" customWidth="1"/>
    <col min="8" max="8" width="13.66015625" style="4" customWidth="1"/>
    <col min="9" max="9" width="12.66015625" style="4" customWidth="1"/>
    <col min="10" max="10" width="11.33203125" style="4" customWidth="1"/>
    <col min="11" max="12" width="13.83203125" style="4" customWidth="1"/>
    <col min="13" max="16" width="12.66015625" style="4" customWidth="1"/>
    <col min="17" max="17" width="16.83203125" style="4" customWidth="1"/>
    <col min="18" max="18" width="11.83203125" style="3" customWidth="1"/>
    <col min="19" max="16384" width="9.16015625" style="3" customWidth="1"/>
  </cols>
  <sheetData>
    <row r="1" spans="1:17" s="14" customFormat="1" ht="18.75" customHeight="1" hidden="1">
      <c r="A1" s="13"/>
      <c r="B1" s="261"/>
      <c r="C1" s="261"/>
      <c r="D1" s="261"/>
      <c r="E1" s="261"/>
      <c r="F1" s="261"/>
      <c r="G1" s="261"/>
      <c r="H1" s="261"/>
      <c r="I1" s="261"/>
      <c r="J1" s="261"/>
      <c r="K1" s="261"/>
      <c r="L1" s="261"/>
      <c r="M1" s="261"/>
      <c r="N1" s="261"/>
      <c r="O1" s="261"/>
      <c r="P1" s="261"/>
      <c r="Q1" s="261"/>
    </row>
    <row r="2" spans="1:18" ht="73.5" customHeight="1">
      <c r="A2" s="2"/>
      <c r="E2" s="2"/>
      <c r="F2" s="1"/>
      <c r="G2" s="1"/>
      <c r="H2" s="1"/>
      <c r="I2" s="1"/>
      <c r="J2" s="1"/>
      <c r="K2" s="1"/>
      <c r="L2" s="1"/>
      <c r="M2" s="234" t="s">
        <v>272</v>
      </c>
      <c r="N2" s="234"/>
      <c r="O2" s="234"/>
      <c r="P2" s="234"/>
      <c r="Q2" s="234"/>
      <c r="R2" s="119"/>
    </row>
    <row r="3" spans="1:17" ht="64.5" customHeight="1">
      <c r="A3" s="2"/>
      <c r="B3" s="262" t="s">
        <v>267</v>
      </c>
      <c r="C3" s="263"/>
      <c r="D3" s="263"/>
      <c r="E3" s="263"/>
      <c r="F3" s="263"/>
      <c r="G3" s="263"/>
      <c r="H3" s="263"/>
      <c r="I3" s="263"/>
      <c r="J3" s="263"/>
      <c r="K3" s="263"/>
      <c r="L3" s="263"/>
      <c r="M3" s="263"/>
      <c r="N3" s="263"/>
      <c r="O3" s="263"/>
      <c r="P3" s="263"/>
      <c r="Q3" s="263"/>
    </row>
    <row r="4" spans="2:17" ht="18.75">
      <c r="B4" s="21"/>
      <c r="C4" s="22"/>
      <c r="D4" s="22"/>
      <c r="E4" s="5"/>
      <c r="F4" s="5"/>
      <c r="G4" s="5"/>
      <c r="H4" s="11"/>
      <c r="I4" s="5"/>
      <c r="J4" s="5"/>
      <c r="K4" s="6"/>
      <c r="L4" s="7"/>
      <c r="M4" s="7"/>
      <c r="N4" s="7"/>
      <c r="O4" s="7"/>
      <c r="P4" s="7"/>
      <c r="Q4" s="15" t="s">
        <v>19</v>
      </c>
    </row>
    <row r="5" spans="1:17" ht="21.75" customHeight="1">
      <c r="A5" s="8"/>
      <c r="B5" s="264" t="s">
        <v>15</v>
      </c>
      <c r="C5" s="264" t="s">
        <v>14</v>
      </c>
      <c r="D5" s="267" t="s">
        <v>9</v>
      </c>
      <c r="E5" s="268" t="s">
        <v>18</v>
      </c>
      <c r="F5" s="269" t="s">
        <v>0</v>
      </c>
      <c r="G5" s="269"/>
      <c r="H5" s="269"/>
      <c r="I5" s="269"/>
      <c r="J5" s="269"/>
      <c r="K5" s="269" t="s">
        <v>1</v>
      </c>
      <c r="L5" s="269"/>
      <c r="M5" s="269"/>
      <c r="N5" s="269"/>
      <c r="O5" s="269"/>
      <c r="P5" s="269"/>
      <c r="Q5" s="269" t="s">
        <v>2</v>
      </c>
    </row>
    <row r="6" spans="1:17" ht="16.5" customHeight="1">
      <c r="A6" s="9"/>
      <c r="B6" s="265"/>
      <c r="C6" s="265"/>
      <c r="D6" s="267"/>
      <c r="E6" s="259"/>
      <c r="F6" s="259" t="s">
        <v>3</v>
      </c>
      <c r="G6" s="260" t="s">
        <v>4</v>
      </c>
      <c r="H6" s="259" t="s">
        <v>5</v>
      </c>
      <c r="I6" s="259"/>
      <c r="J6" s="260" t="s">
        <v>6</v>
      </c>
      <c r="K6" s="259" t="s">
        <v>3</v>
      </c>
      <c r="L6" s="260" t="s">
        <v>4</v>
      </c>
      <c r="M6" s="259" t="s">
        <v>5</v>
      </c>
      <c r="N6" s="259"/>
      <c r="O6" s="260" t="s">
        <v>6</v>
      </c>
      <c r="P6" s="12" t="s">
        <v>5</v>
      </c>
      <c r="Q6" s="269"/>
    </row>
    <row r="7" spans="1:17" ht="20.25" customHeight="1">
      <c r="A7" s="10"/>
      <c r="B7" s="265"/>
      <c r="C7" s="265"/>
      <c r="D7" s="267"/>
      <c r="E7" s="259"/>
      <c r="F7" s="259"/>
      <c r="G7" s="260"/>
      <c r="H7" s="259" t="s">
        <v>7</v>
      </c>
      <c r="I7" s="259" t="s">
        <v>8</v>
      </c>
      <c r="J7" s="260"/>
      <c r="K7" s="259"/>
      <c r="L7" s="260"/>
      <c r="M7" s="259" t="s">
        <v>7</v>
      </c>
      <c r="N7" s="259" t="s">
        <v>8</v>
      </c>
      <c r="O7" s="260"/>
      <c r="P7" s="268" t="s">
        <v>11</v>
      </c>
      <c r="Q7" s="269"/>
    </row>
    <row r="8" spans="1:17" ht="25.5" customHeight="1">
      <c r="A8" s="24"/>
      <c r="B8" s="266"/>
      <c r="C8" s="266"/>
      <c r="D8" s="267"/>
      <c r="E8" s="259"/>
      <c r="F8" s="259"/>
      <c r="G8" s="260"/>
      <c r="H8" s="259"/>
      <c r="I8" s="259"/>
      <c r="J8" s="260"/>
      <c r="K8" s="259"/>
      <c r="L8" s="260"/>
      <c r="M8" s="259"/>
      <c r="N8" s="259"/>
      <c r="O8" s="260"/>
      <c r="P8" s="268"/>
      <c r="Q8" s="269"/>
    </row>
    <row r="9" spans="1:17" s="70" customFormat="1" ht="14.25" customHeight="1">
      <c r="A9" s="65"/>
      <c r="B9" s="66"/>
      <c r="C9" s="67" t="s">
        <v>153</v>
      </c>
      <c r="D9" s="238" t="s">
        <v>154</v>
      </c>
      <c r="E9" s="239"/>
      <c r="F9" s="68">
        <f>SUM(F10:F15)</f>
        <v>10000</v>
      </c>
      <c r="G9" s="68">
        <f aca="true" t="shared" si="0" ref="G9:P9">SUM(G10:G15)</f>
        <v>10000</v>
      </c>
      <c r="H9" s="68">
        <f t="shared" si="0"/>
        <v>0</v>
      </c>
      <c r="I9" s="68">
        <f t="shared" si="0"/>
        <v>0</v>
      </c>
      <c r="J9" s="68">
        <f t="shared" si="0"/>
        <v>0</v>
      </c>
      <c r="K9" s="68">
        <f t="shared" si="0"/>
        <v>0</v>
      </c>
      <c r="L9" s="68">
        <f t="shared" si="0"/>
        <v>0</v>
      </c>
      <c r="M9" s="68">
        <f t="shared" si="0"/>
        <v>0</v>
      </c>
      <c r="N9" s="68">
        <f t="shared" si="0"/>
        <v>0</v>
      </c>
      <c r="O9" s="68">
        <f t="shared" si="0"/>
        <v>0</v>
      </c>
      <c r="P9" s="68">
        <f t="shared" si="0"/>
        <v>0</v>
      </c>
      <c r="Q9" s="69">
        <f>SUM(F9+K9)</f>
        <v>10000</v>
      </c>
    </row>
    <row r="10" spans="2:17" ht="14.25">
      <c r="B10" s="23"/>
      <c r="C10" s="62" t="s">
        <v>10</v>
      </c>
      <c r="D10" s="62" t="s">
        <v>136</v>
      </c>
      <c r="E10" s="28" t="s">
        <v>21</v>
      </c>
      <c r="F10" s="92">
        <v>10000</v>
      </c>
      <c r="G10" s="92">
        <v>10000</v>
      </c>
      <c r="H10" s="92"/>
      <c r="I10" s="92"/>
      <c r="J10" s="92"/>
      <c r="K10" s="92"/>
      <c r="L10" s="92"/>
      <c r="M10" s="92"/>
      <c r="N10" s="92"/>
      <c r="O10" s="92"/>
      <c r="P10" s="92"/>
      <c r="Q10" s="109">
        <f aca="true" t="shared" si="1" ref="Q10:Q85">SUM(F10+K10)</f>
        <v>10000</v>
      </c>
    </row>
    <row r="11" spans="2:17" ht="14.25" hidden="1">
      <c r="B11" s="23"/>
      <c r="C11" s="64" t="s">
        <v>174</v>
      </c>
      <c r="D11" s="62" t="s">
        <v>176</v>
      </c>
      <c r="E11" s="28" t="s">
        <v>175</v>
      </c>
      <c r="F11" s="92"/>
      <c r="G11" s="92"/>
      <c r="H11" s="92"/>
      <c r="I11" s="92"/>
      <c r="J11" s="92"/>
      <c r="K11" s="92"/>
      <c r="L11" s="92"/>
      <c r="M11" s="92"/>
      <c r="N11" s="92"/>
      <c r="O11" s="92"/>
      <c r="P11" s="92"/>
      <c r="Q11" s="109">
        <f>SUM(F11+K11)</f>
        <v>0</v>
      </c>
    </row>
    <row r="12" spans="2:17" ht="24.75" customHeight="1" hidden="1">
      <c r="B12" s="16"/>
      <c r="C12" s="30" t="s">
        <v>93</v>
      </c>
      <c r="D12" s="62" t="s">
        <v>143</v>
      </c>
      <c r="E12" s="52" t="s">
        <v>104</v>
      </c>
      <c r="F12" s="92"/>
      <c r="G12" s="92"/>
      <c r="H12" s="92"/>
      <c r="I12" s="92"/>
      <c r="J12" s="92"/>
      <c r="K12" s="92"/>
      <c r="L12" s="92"/>
      <c r="M12" s="92"/>
      <c r="N12" s="92"/>
      <c r="O12" s="92"/>
      <c r="P12" s="92"/>
      <c r="Q12" s="109">
        <f>SUM(F12+K12)</f>
        <v>0</v>
      </c>
    </row>
    <row r="13" spans="2:17" ht="14.25" hidden="1">
      <c r="B13" s="16"/>
      <c r="C13" s="30" t="s">
        <v>155</v>
      </c>
      <c r="D13" s="62" t="s">
        <v>156</v>
      </c>
      <c r="E13" s="52" t="s">
        <v>157</v>
      </c>
      <c r="F13" s="92"/>
      <c r="G13" s="92"/>
      <c r="H13" s="92"/>
      <c r="I13" s="92"/>
      <c r="J13" s="92"/>
      <c r="K13" s="92"/>
      <c r="L13" s="92"/>
      <c r="M13" s="92"/>
      <c r="N13" s="92"/>
      <c r="O13" s="92"/>
      <c r="P13" s="92"/>
      <c r="Q13" s="109">
        <f>SUM(F13+K13)</f>
        <v>0</v>
      </c>
    </row>
    <row r="14" spans="2:17" ht="14.25" hidden="1">
      <c r="B14" s="71"/>
      <c r="C14" s="30" t="s">
        <v>257</v>
      </c>
      <c r="D14" s="64" t="s">
        <v>258</v>
      </c>
      <c r="E14" s="52" t="s">
        <v>259</v>
      </c>
      <c r="F14" s="110"/>
      <c r="G14" s="110"/>
      <c r="H14" s="110"/>
      <c r="I14" s="110"/>
      <c r="J14" s="110"/>
      <c r="K14" s="110"/>
      <c r="L14" s="110"/>
      <c r="M14" s="110"/>
      <c r="N14" s="110"/>
      <c r="O14" s="110"/>
      <c r="P14" s="110"/>
      <c r="Q14" s="197">
        <f aca="true" t="shared" si="2" ref="Q14:Q28">SUM(F14+K14)</f>
        <v>0</v>
      </c>
    </row>
    <row r="15" spans="1:20" s="50" customFormat="1" ht="12" customHeight="1" hidden="1">
      <c r="A15" s="45"/>
      <c r="B15" s="46"/>
      <c r="C15" s="54" t="s">
        <v>129</v>
      </c>
      <c r="D15" s="64" t="s">
        <v>152</v>
      </c>
      <c r="E15" s="55" t="s">
        <v>100</v>
      </c>
      <c r="F15" s="49"/>
      <c r="G15" s="49"/>
      <c r="H15" s="49"/>
      <c r="I15" s="49"/>
      <c r="J15" s="49"/>
      <c r="K15" s="49"/>
      <c r="L15" s="49"/>
      <c r="M15" s="49"/>
      <c r="N15" s="49"/>
      <c r="O15" s="49"/>
      <c r="P15" s="49"/>
      <c r="Q15" s="109">
        <f>SUM(F15+K15)</f>
        <v>0</v>
      </c>
      <c r="R15" s="57"/>
      <c r="S15" s="57"/>
      <c r="T15" s="56"/>
    </row>
    <row r="16" spans="1:17" s="108" customFormat="1" ht="17.25" customHeight="1">
      <c r="A16" s="104"/>
      <c r="B16" s="105"/>
      <c r="C16" s="106" t="s">
        <v>158</v>
      </c>
      <c r="D16" s="254" t="s">
        <v>159</v>
      </c>
      <c r="E16" s="255"/>
      <c r="F16" s="190">
        <f>SUM(F17+F20+F21+F23+F24+F25+F26+F27)</f>
        <v>-1250800</v>
      </c>
      <c r="G16" s="190">
        <f aca="true" t="shared" si="3" ref="G16:P16">SUM(G17+G20+G21+G23+G24+G25+G26+G27)</f>
        <v>-1250800</v>
      </c>
      <c r="H16" s="190">
        <f t="shared" si="3"/>
        <v>0</v>
      </c>
      <c r="I16" s="190">
        <f t="shared" si="3"/>
        <v>30000</v>
      </c>
      <c r="J16" s="190">
        <f t="shared" si="3"/>
        <v>0</v>
      </c>
      <c r="K16" s="107">
        <f t="shared" si="3"/>
        <v>0</v>
      </c>
      <c r="L16" s="190">
        <f t="shared" si="3"/>
        <v>0</v>
      </c>
      <c r="M16" s="190">
        <f t="shared" si="3"/>
        <v>0</v>
      </c>
      <c r="N16" s="190">
        <f t="shared" si="3"/>
        <v>0</v>
      </c>
      <c r="O16" s="190">
        <f t="shared" si="3"/>
        <v>0</v>
      </c>
      <c r="P16" s="190">
        <f t="shared" si="3"/>
        <v>0</v>
      </c>
      <c r="Q16" s="195">
        <f t="shared" si="2"/>
        <v>-1250800</v>
      </c>
    </row>
    <row r="17" spans="1:17" s="115" customFormat="1" ht="14.25">
      <c r="A17" s="27"/>
      <c r="B17" s="16"/>
      <c r="C17" s="256" t="s">
        <v>141</v>
      </c>
      <c r="D17" s="113" t="s">
        <v>183</v>
      </c>
      <c r="E17" s="114" t="s">
        <v>142</v>
      </c>
      <c r="F17" s="203">
        <f>SUM(F18:F19)</f>
        <v>-854860</v>
      </c>
      <c r="G17" s="203">
        <f aca="true" t="shared" si="4" ref="G17:P17">SUM(G18:G19)</f>
        <v>-854860</v>
      </c>
      <c r="H17" s="203">
        <f t="shared" si="4"/>
        <v>0</v>
      </c>
      <c r="I17" s="203">
        <f t="shared" si="4"/>
        <v>0</v>
      </c>
      <c r="J17" s="203">
        <f t="shared" si="4"/>
        <v>0</v>
      </c>
      <c r="K17" s="111">
        <f t="shared" si="4"/>
        <v>0</v>
      </c>
      <c r="L17" s="203">
        <f t="shared" si="4"/>
        <v>0</v>
      </c>
      <c r="M17" s="203">
        <f t="shared" si="4"/>
        <v>0</v>
      </c>
      <c r="N17" s="203">
        <f t="shared" si="4"/>
        <v>0</v>
      </c>
      <c r="O17" s="203">
        <f t="shared" si="4"/>
        <v>0</v>
      </c>
      <c r="P17" s="203">
        <f t="shared" si="4"/>
        <v>0</v>
      </c>
      <c r="Q17" s="197">
        <f t="shared" si="2"/>
        <v>-854860</v>
      </c>
    </row>
    <row r="18" spans="1:17" s="25" customFormat="1" ht="13.5" customHeight="1">
      <c r="A18" s="20"/>
      <c r="B18" s="18"/>
      <c r="C18" s="257"/>
      <c r="D18" s="62" t="s">
        <v>183</v>
      </c>
      <c r="E18" s="55" t="s">
        <v>182</v>
      </c>
      <c r="F18" s="204">
        <v>-789528</v>
      </c>
      <c r="G18" s="204">
        <v>-789528</v>
      </c>
      <c r="H18" s="204"/>
      <c r="I18" s="204"/>
      <c r="J18" s="204"/>
      <c r="K18" s="116"/>
      <c r="L18" s="204"/>
      <c r="M18" s="204"/>
      <c r="N18" s="204"/>
      <c r="O18" s="204"/>
      <c r="P18" s="204"/>
      <c r="Q18" s="198">
        <f t="shared" si="2"/>
        <v>-789528</v>
      </c>
    </row>
    <row r="19" spans="1:17" s="25" customFormat="1" ht="15">
      <c r="A19" s="20"/>
      <c r="B19" s="18"/>
      <c r="C19" s="258"/>
      <c r="D19" s="62" t="s">
        <v>183</v>
      </c>
      <c r="E19" s="55" t="s">
        <v>181</v>
      </c>
      <c r="F19" s="204">
        <v>-65332</v>
      </c>
      <c r="G19" s="204">
        <v>-65332</v>
      </c>
      <c r="H19" s="204"/>
      <c r="I19" s="204"/>
      <c r="J19" s="204"/>
      <c r="K19" s="116"/>
      <c r="L19" s="204"/>
      <c r="M19" s="204"/>
      <c r="N19" s="204"/>
      <c r="O19" s="204"/>
      <c r="P19" s="204"/>
      <c r="Q19" s="198">
        <f t="shared" si="2"/>
        <v>-65332</v>
      </c>
    </row>
    <row r="20" spans="2:17" ht="19.5" customHeight="1">
      <c r="B20" s="16"/>
      <c r="C20" s="29" t="s">
        <v>39</v>
      </c>
      <c r="D20" s="62" t="s">
        <v>247</v>
      </c>
      <c r="E20" s="28" t="s">
        <v>40</v>
      </c>
      <c r="F20" s="189">
        <v>-425940</v>
      </c>
      <c r="G20" s="189">
        <v>-425940</v>
      </c>
      <c r="H20" s="189"/>
      <c r="I20" s="189"/>
      <c r="J20" s="189"/>
      <c r="K20" s="92"/>
      <c r="L20" s="189"/>
      <c r="M20" s="189"/>
      <c r="N20" s="189"/>
      <c r="O20" s="189"/>
      <c r="P20" s="189"/>
      <c r="Q20" s="197">
        <f t="shared" si="2"/>
        <v>-425940</v>
      </c>
    </row>
    <row r="21" spans="2:17" ht="21" customHeight="1" hidden="1">
      <c r="B21" s="16"/>
      <c r="C21" s="29" t="s">
        <v>86</v>
      </c>
      <c r="D21" s="62" t="s">
        <v>145</v>
      </c>
      <c r="E21" s="52" t="s">
        <v>97</v>
      </c>
      <c r="F21" s="189"/>
      <c r="G21" s="189"/>
      <c r="H21" s="189"/>
      <c r="I21" s="189"/>
      <c r="J21" s="189"/>
      <c r="K21" s="92"/>
      <c r="L21" s="189"/>
      <c r="M21" s="189"/>
      <c r="N21" s="189"/>
      <c r="O21" s="189"/>
      <c r="P21" s="189"/>
      <c r="Q21" s="197">
        <f t="shared" si="2"/>
        <v>0</v>
      </c>
    </row>
    <row r="22" spans="2:17" ht="14.25" hidden="1">
      <c r="B22" s="16"/>
      <c r="C22" s="29" t="s">
        <v>87</v>
      </c>
      <c r="D22" s="62" t="s">
        <v>145</v>
      </c>
      <c r="E22" s="52" t="s">
        <v>98</v>
      </c>
      <c r="F22" s="189"/>
      <c r="G22" s="189"/>
      <c r="H22" s="189"/>
      <c r="I22" s="189"/>
      <c r="J22" s="189"/>
      <c r="K22" s="92"/>
      <c r="L22" s="189"/>
      <c r="M22" s="189"/>
      <c r="N22" s="189"/>
      <c r="O22" s="189"/>
      <c r="P22" s="189"/>
      <c r="Q22" s="197">
        <f t="shared" si="2"/>
        <v>0</v>
      </c>
    </row>
    <row r="23" spans="2:17" ht="15.75" customHeight="1" hidden="1">
      <c r="B23" s="16"/>
      <c r="C23" s="29" t="s">
        <v>88</v>
      </c>
      <c r="D23" s="62" t="s">
        <v>145</v>
      </c>
      <c r="E23" s="52" t="s">
        <v>99</v>
      </c>
      <c r="F23" s="189"/>
      <c r="G23" s="189"/>
      <c r="H23" s="189"/>
      <c r="I23" s="189"/>
      <c r="J23" s="189"/>
      <c r="K23" s="92"/>
      <c r="L23" s="189"/>
      <c r="M23" s="189"/>
      <c r="N23" s="189"/>
      <c r="O23" s="189"/>
      <c r="P23" s="189"/>
      <c r="Q23" s="197">
        <f t="shared" si="2"/>
        <v>0</v>
      </c>
    </row>
    <row r="24" spans="2:17" ht="17.25" customHeight="1" hidden="1">
      <c r="B24" s="16"/>
      <c r="C24" s="29" t="s">
        <v>89</v>
      </c>
      <c r="D24" s="62" t="s">
        <v>145</v>
      </c>
      <c r="E24" s="52" t="s">
        <v>100</v>
      </c>
      <c r="F24" s="189"/>
      <c r="G24" s="189"/>
      <c r="H24" s="189"/>
      <c r="I24" s="189"/>
      <c r="J24" s="189"/>
      <c r="K24" s="92"/>
      <c r="L24" s="189"/>
      <c r="M24" s="189"/>
      <c r="N24" s="189"/>
      <c r="O24" s="189"/>
      <c r="P24" s="189"/>
      <c r="Q24" s="197">
        <f t="shared" si="2"/>
        <v>0</v>
      </c>
    </row>
    <row r="25" spans="1:20" s="50" customFormat="1" ht="12.75" customHeight="1" hidden="1">
      <c r="A25" s="45"/>
      <c r="B25" s="46"/>
      <c r="C25" s="29" t="s">
        <v>118</v>
      </c>
      <c r="D25" s="64" t="s">
        <v>151</v>
      </c>
      <c r="E25" s="28" t="s">
        <v>120</v>
      </c>
      <c r="F25" s="200"/>
      <c r="G25" s="200"/>
      <c r="H25" s="200"/>
      <c r="I25" s="200"/>
      <c r="J25" s="200"/>
      <c r="K25" s="49"/>
      <c r="L25" s="200"/>
      <c r="M25" s="200"/>
      <c r="N25" s="200"/>
      <c r="O25" s="200"/>
      <c r="P25" s="200"/>
      <c r="Q25" s="109">
        <f t="shared" si="2"/>
        <v>0</v>
      </c>
      <c r="R25" s="57"/>
      <c r="S25" s="57"/>
      <c r="T25" s="56"/>
    </row>
    <row r="26" spans="1:20" s="50" customFormat="1" ht="27" customHeight="1">
      <c r="A26" s="45"/>
      <c r="B26" s="46"/>
      <c r="C26" s="30" t="s">
        <v>119</v>
      </c>
      <c r="D26" s="64" t="s">
        <v>151</v>
      </c>
      <c r="E26" s="34" t="s">
        <v>121</v>
      </c>
      <c r="F26" s="200">
        <v>30000</v>
      </c>
      <c r="G26" s="200">
        <v>30000</v>
      </c>
      <c r="H26" s="200"/>
      <c r="I26" s="200">
        <v>30000</v>
      </c>
      <c r="J26" s="200"/>
      <c r="K26" s="49"/>
      <c r="L26" s="200"/>
      <c r="M26" s="200"/>
      <c r="N26" s="200"/>
      <c r="O26" s="200"/>
      <c r="P26" s="200"/>
      <c r="Q26" s="109">
        <f t="shared" si="2"/>
        <v>30000</v>
      </c>
      <c r="R26" s="57"/>
      <c r="S26" s="57"/>
      <c r="T26" s="56"/>
    </row>
    <row r="27" spans="2:17" ht="14.25" hidden="1">
      <c r="B27" s="71"/>
      <c r="C27" s="29" t="s">
        <v>129</v>
      </c>
      <c r="D27" s="64" t="s">
        <v>152</v>
      </c>
      <c r="E27" s="55" t="s">
        <v>100</v>
      </c>
      <c r="F27" s="207"/>
      <c r="G27" s="207"/>
      <c r="H27" s="207"/>
      <c r="I27" s="207"/>
      <c r="J27" s="207"/>
      <c r="K27" s="110"/>
      <c r="L27" s="207"/>
      <c r="M27" s="207"/>
      <c r="N27" s="207"/>
      <c r="O27" s="207"/>
      <c r="P27" s="207"/>
      <c r="Q27" s="109">
        <f t="shared" si="2"/>
        <v>0</v>
      </c>
    </row>
    <row r="28" spans="1:17" s="57" customFormat="1" ht="12" customHeight="1" hidden="1">
      <c r="A28" s="24"/>
      <c r="B28" s="46"/>
      <c r="C28" s="54"/>
      <c r="D28" s="64"/>
      <c r="E28" s="55"/>
      <c r="F28" s="200"/>
      <c r="G28" s="200"/>
      <c r="H28" s="200"/>
      <c r="I28" s="200"/>
      <c r="J28" s="200"/>
      <c r="K28" s="49"/>
      <c r="L28" s="200"/>
      <c r="M28" s="200"/>
      <c r="N28" s="200"/>
      <c r="O28" s="200"/>
      <c r="P28" s="200"/>
      <c r="Q28" s="17">
        <f t="shared" si="2"/>
        <v>0</v>
      </c>
    </row>
    <row r="29" spans="1:17" s="76" customFormat="1" ht="14.25">
      <c r="A29" s="72"/>
      <c r="B29" s="73"/>
      <c r="C29" s="74" t="s">
        <v>160</v>
      </c>
      <c r="D29" s="238" t="s">
        <v>161</v>
      </c>
      <c r="E29" s="239"/>
      <c r="F29" s="196">
        <f>SUM(F30:F40)</f>
        <v>-594400</v>
      </c>
      <c r="G29" s="196">
        <f aca="true" t="shared" si="5" ref="G29:P29">SUM(G30:G40)</f>
        <v>-594400</v>
      </c>
      <c r="H29" s="196">
        <f t="shared" si="5"/>
        <v>0</v>
      </c>
      <c r="I29" s="196">
        <f t="shared" si="5"/>
        <v>0</v>
      </c>
      <c r="J29" s="196">
        <f t="shared" si="5"/>
        <v>0</v>
      </c>
      <c r="K29" s="75">
        <f t="shared" si="5"/>
        <v>0</v>
      </c>
      <c r="L29" s="196">
        <f t="shared" si="5"/>
        <v>0</v>
      </c>
      <c r="M29" s="196">
        <f t="shared" si="5"/>
        <v>0</v>
      </c>
      <c r="N29" s="196">
        <f t="shared" si="5"/>
        <v>0</v>
      </c>
      <c r="O29" s="196">
        <f t="shared" si="5"/>
        <v>0</v>
      </c>
      <c r="P29" s="196">
        <f t="shared" si="5"/>
        <v>0</v>
      </c>
      <c r="Q29" s="195">
        <f t="shared" si="1"/>
        <v>-594400</v>
      </c>
    </row>
    <row r="30" spans="2:17" ht="31.5" customHeight="1">
      <c r="B30" s="16"/>
      <c r="C30" s="30" t="s">
        <v>22</v>
      </c>
      <c r="D30" s="62" t="s">
        <v>137</v>
      </c>
      <c r="E30" s="35" t="s">
        <v>162</v>
      </c>
      <c r="F30" s="189">
        <f>-623400+29000</f>
        <v>-594400</v>
      </c>
      <c r="G30" s="189">
        <f>-623400+29000</f>
        <v>-594400</v>
      </c>
      <c r="H30" s="189"/>
      <c r="I30" s="189"/>
      <c r="J30" s="189"/>
      <c r="K30" s="92"/>
      <c r="L30" s="189"/>
      <c r="M30" s="189"/>
      <c r="N30" s="189"/>
      <c r="O30" s="189"/>
      <c r="P30" s="204"/>
      <c r="Q30" s="197">
        <f t="shared" si="1"/>
        <v>-594400</v>
      </c>
    </row>
    <row r="31" spans="2:17" ht="13.5" customHeight="1" hidden="1">
      <c r="B31" s="16"/>
      <c r="C31" s="30" t="s">
        <v>24</v>
      </c>
      <c r="D31" s="62" t="s">
        <v>139</v>
      </c>
      <c r="E31" s="33" t="s">
        <v>32</v>
      </c>
      <c r="F31" s="189"/>
      <c r="G31" s="189"/>
      <c r="H31" s="189"/>
      <c r="I31" s="189"/>
      <c r="J31" s="189"/>
      <c r="K31" s="92"/>
      <c r="L31" s="189"/>
      <c r="M31" s="189"/>
      <c r="N31" s="189"/>
      <c r="O31" s="189"/>
      <c r="P31" s="189"/>
      <c r="Q31" s="109">
        <f t="shared" si="1"/>
        <v>0</v>
      </c>
    </row>
    <row r="32" spans="2:17" ht="16.5" customHeight="1" hidden="1">
      <c r="B32" s="16"/>
      <c r="C32" s="31" t="s">
        <v>25</v>
      </c>
      <c r="D32" s="62" t="s">
        <v>140</v>
      </c>
      <c r="E32" s="34" t="s">
        <v>33</v>
      </c>
      <c r="F32" s="189"/>
      <c r="G32" s="189"/>
      <c r="H32" s="189"/>
      <c r="I32" s="189"/>
      <c r="J32" s="203"/>
      <c r="K32" s="111"/>
      <c r="L32" s="203"/>
      <c r="M32" s="203"/>
      <c r="N32" s="203"/>
      <c r="O32" s="203"/>
      <c r="P32" s="203"/>
      <c r="Q32" s="109">
        <f t="shared" si="1"/>
        <v>0</v>
      </c>
    </row>
    <row r="33" spans="2:17" ht="25.5" customHeight="1" hidden="1">
      <c r="B33" s="16"/>
      <c r="C33" s="31" t="s">
        <v>26</v>
      </c>
      <c r="D33" s="62" t="s">
        <v>140</v>
      </c>
      <c r="E33" s="34" t="s">
        <v>34</v>
      </c>
      <c r="F33" s="189"/>
      <c r="G33" s="189"/>
      <c r="H33" s="189"/>
      <c r="I33" s="203"/>
      <c r="J33" s="203"/>
      <c r="K33" s="111"/>
      <c r="L33" s="203"/>
      <c r="M33" s="203"/>
      <c r="N33" s="203"/>
      <c r="O33" s="203"/>
      <c r="P33" s="203"/>
      <c r="Q33" s="109">
        <f t="shared" si="1"/>
        <v>0</v>
      </c>
    </row>
    <row r="34" spans="2:17" ht="18" customHeight="1" hidden="1">
      <c r="B34" s="16"/>
      <c r="C34" s="31" t="s">
        <v>27</v>
      </c>
      <c r="D34" s="62" t="s">
        <v>140</v>
      </c>
      <c r="E34" s="34" t="s">
        <v>35</v>
      </c>
      <c r="F34" s="189"/>
      <c r="G34" s="189"/>
      <c r="H34" s="189"/>
      <c r="I34" s="189"/>
      <c r="J34" s="189"/>
      <c r="K34" s="92"/>
      <c r="L34" s="189"/>
      <c r="M34" s="189"/>
      <c r="N34" s="189"/>
      <c r="O34" s="189"/>
      <c r="P34" s="189"/>
      <c r="Q34" s="109">
        <f t="shared" si="1"/>
        <v>0</v>
      </c>
    </row>
    <row r="35" spans="2:17" ht="14.25" hidden="1">
      <c r="B35" s="16"/>
      <c r="C35" s="31" t="s">
        <v>28</v>
      </c>
      <c r="D35" s="62" t="s">
        <v>140</v>
      </c>
      <c r="E35" s="34" t="s">
        <v>36</v>
      </c>
      <c r="F35" s="208"/>
      <c r="G35" s="208"/>
      <c r="H35" s="208"/>
      <c r="I35" s="208"/>
      <c r="J35" s="208"/>
      <c r="K35" s="112"/>
      <c r="L35" s="208"/>
      <c r="M35" s="208"/>
      <c r="N35" s="208"/>
      <c r="O35" s="208"/>
      <c r="P35" s="208"/>
      <c r="Q35" s="109">
        <f t="shared" si="1"/>
        <v>0</v>
      </c>
    </row>
    <row r="36" spans="2:17" ht="14.25" hidden="1">
      <c r="B36" s="16"/>
      <c r="C36" s="31" t="s">
        <v>29</v>
      </c>
      <c r="D36" s="62" t="s">
        <v>140</v>
      </c>
      <c r="E36" s="34" t="s">
        <v>37</v>
      </c>
      <c r="F36" s="206"/>
      <c r="G36" s="206"/>
      <c r="H36" s="189"/>
      <c r="I36" s="189"/>
      <c r="J36" s="189"/>
      <c r="K36" s="92"/>
      <c r="L36" s="189"/>
      <c r="M36" s="189"/>
      <c r="N36" s="189"/>
      <c r="O36" s="189"/>
      <c r="P36" s="189"/>
      <c r="Q36" s="197">
        <f t="shared" si="1"/>
        <v>0</v>
      </c>
    </row>
    <row r="37" spans="2:17" ht="29.25" customHeight="1" hidden="1">
      <c r="B37" s="16"/>
      <c r="C37" s="31" t="s">
        <v>30</v>
      </c>
      <c r="D37" s="62" t="s">
        <v>140</v>
      </c>
      <c r="E37" s="34" t="s">
        <v>38</v>
      </c>
      <c r="F37" s="206"/>
      <c r="G37" s="206"/>
      <c r="H37" s="206"/>
      <c r="I37" s="206"/>
      <c r="J37" s="206"/>
      <c r="K37" s="19"/>
      <c r="L37" s="206"/>
      <c r="M37" s="206"/>
      <c r="N37" s="206"/>
      <c r="O37" s="206"/>
      <c r="P37" s="206"/>
      <c r="Q37" s="197">
        <f t="shared" si="1"/>
        <v>0</v>
      </c>
    </row>
    <row r="38" spans="2:17" ht="41.25" customHeight="1" hidden="1">
      <c r="B38" s="16"/>
      <c r="C38" s="30" t="s">
        <v>90</v>
      </c>
      <c r="D38" s="62" t="s">
        <v>145</v>
      </c>
      <c r="E38" s="51" t="s">
        <v>101</v>
      </c>
      <c r="F38" s="189"/>
      <c r="G38" s="189"/>
      <c r="H38" s="189"/>
      <c r="I38" s="189"/>
      <c r="J38" s="189"/>
      <c r="K38" s="92"/>
      <c r="L38" s="189"/>
      <c r="M38" s="189"/>
      <c r="N38" s="189"/>
      <c r="O38" s="189"/>
      <c r="P38" s="189"/>
      <c r="Q38" s="197">
        <f>SUM(F38+K38)</f>
        <v>0</v>
      </c>
    </row>
    <row r="39" spans="1:20" s="50" customFormat="1" ht="12.75" customHeight="1" hidden="1">
      <c r="A39" s="45"/>
      <c r="B39" s="46"/>
      <c r="C39" s="30" t="s">
        <v>13</v>
      </c>
      <c r="D39" s="103" t="s">
        <v>177</v>
      </c>
      <c r="E39" s="34" t="s">
        <v>124</v>
      </c>
      <c r="F39" s="200"/>
      <c r="G39" s="200"/>
      <c r="H39" s="200"/>
      <c r="I39" s="200"/>
      <c r="J39" s="200"/>
      <c r="K39" s="49"/>
      <c r="L39" s="200"/>
      <c r="M39" s="200"/>
      <c r="N39" s="200"/>
      <c r="O39" s="200"/>
      <c r="P39" s="200"/>
      <c r="Q39" s="109">
        <f>SUM(F39+K39)</f>
        <v>0</v>
      </c>
      <c r="R39" s="57"/>
      <c r="S39" s="57"/>
      <c r="T39" s="56"/>
    </row>
    <row r="40" spans="1:20" s="50" customFormat="1" ht="12" customHeight="1" hidden="1">
      <c r="A40" s="45"/>
      <c r="B40" s="46"/>
      <c r="C40" s="54" t="s">
        <v>129</v>
      </c>
      <c r="D40" s="64" t="s">
        <v>152</v>
      </c>
      <c r="E40" s="55" t="s">
        <v>100</v>
      </c>
      <c r="F40" s="200"/>
      <c r="G40" s="200"/>
      <c r="H40" s="200"/>
      <c r="I40" s="200"/>
      <c r="J40" s="200"/>
      <c r="K40" s="49"/>
      <c r="L40" s="200"/>
      <c r="M40" s="200"/>
      <c r="N40" s="200"/>
      <c r="O40" s="200"/>
      <c r="P40" s="200"/>
      <c r="Q40" s="109">
        <f>SUM(F40+K40)</f>
        <v>0</v>
      </c>
      <c r="R40" s="57"/>
      <c r="S40" s="57"/>
      <c r="T40" s="56"/>
    </row>
    <row r="41" spans="1:17" s="76" customFormat="1" ht="17.25" customHeight="1">
      <c r="A41" s="72"/>
      <c r="B41" s="73"/>
      <c r="C41" s="74" t="s">
        <v>163</v>
      </c>
      <c r="D41" s="238" t="s">
        <v>164</v>
      </c>
      <c r="E41" s="239"/>
      <c r="F41" s="196">
        <f>SUM(F42:F78)</f>
        <v>14270384</v>
      </c>
      <c r="G41" s="196">
        <f aca="true" t="shared" si="6" ref="G41:P41">SUM(G42:G78)</f>
        <v>14270384</v>
      </c>
      <c r="H41" s="196">
        <f t="shared" si="6"/>
        <v>0</v>
      </c>
      <c r="I41" s="196">
        <f t="shared" si="6"/>
        <v>0</v>
      </c>
      <c r="J41" s="196">
        <f t="shared" si="6"/>
        <v>0</v>
      </c>
      <c r="K41" s="75">
        <f t="shared" si="6"/>
        <v>0</v>
      </c>
      <c r="L41" s="196">
        <f t="shared" si="6"/>
        <v>0</v>
      </c>
      <c r="M41" s="196">
        <f t="shared" si="6"/>
        <v>0</v>
      </c>
      <c r="N41" s="196">
        <f t="shared" si="6"/>
        <v>0</v>
      </c>
      <c r="O41" s="196">
        <f t="shared" si="6"/>
        <v>0</v>
      </c>
      <c r="P41" s="196">
        <f t="shared" si="6"/>
        <v>0</v>
      </c>
      <c r="Q41" s="195">
        <f t="shared" si="1"/>
        <v>14270384</v>
      </c>
    </row>
    <row r="42" spans="2:17" ht="17.25" customHeight="1">
      <c r="B42" s="16"/>
      <c r="C42" s="29" t="s">
        <v>23</v>
      </c>
      <c r="D42" s="62" t="s">
        <v>138</v>
      </c>
      <c r="E42" s="32" t="s">
        <v>31</v>
      </c>
      <c r="F42" s="189">
        <v>381821</v>
      </c>
      <c r="G42" s="189">
        <v>381821</v>
      </c>
      <c r="H42" s="189"/>
      <c r="I42" s="189"/>
      <c r="J42" s="189"/>
      <c r="K42" s="92"/>
      <c r="L42" s="189"/>
      <c r="M42" s="189"/>
      <c r="N42" s="189"/>
      <c r="O42" s="189"/>
      <c r="P42" s="189"/>
      <c r="Q42" s="197">
        <f>SUM(F42+K42)</f>
        <v>381821</v>
      </c>
    </row>
    <row r="43" spans="2:17" ht="66.75" customHeight="1">
      <c r="B43" s="16"/>
      <c r="C43" s="30" t="s">
        <v>41</v>
      </c>
      <c r="D43" s="62" t="s">
        <v>143</v>
      </c>
      <c r="E43" s="36" t="s">
        <v>61</v>
      </c>
      <c r="F43" s="189">
        <v>-467922</v>
      </c>
      <c r="G43" s="189">
        <v>-467922</v>
      </c>
      <c r="H43" s="189"/>
      <c r="I43" s="189"/>
      <c r="J43" s="189"/>
      <c r="K43" s="92"/>
      <c r="L43" s="189"/>
      <c r="M43" s="189"/>
      <c r="N43" s="189"/>
      <c r="O43" s="189"/>
      <c r="P43" s="189"/>
      <c r="Q43" s="197">
        <f t="shared" si="1"/>
        <v>-467922</v>
      </c>
    </row>
    <row r="44" spans="2:17" ht="60" customHeight="1">
      <c r="B44" s="16"/>
      <c r="C44" s="30" t="s">
        <v>42</v>
      </c>
      <c r="D44" s="62" t="s">
        <v>143</v>
      </c>
      <c r="E44" s="37" t="s">
        <v>62</v>
      </c>
      <c r="F44" s="189">
        <v>184840</v>
      </c>
      <c r="G44" s="189">
        <v>184840</v>
      </c>
      <c r="H44" s="189"/>
      <c r="I44" s="189"/>
      <c r="J44" s="189"/>
      <c r="K44" s="92"/>
      <c r="L44" s="189"/>
      <c r="M44" s="189"/>
      <c r="N44" s="189"/>
      <c r="O44" s="189"/>
      <c r="P44" s="189"/>
      <c r="Q44" s="197">
        <f t="shared" si="1"/>
        <v>184840</v>
      </c>
    </row>
    <row r="45" spans="2:17" ht="81" customHeight="1" hidden="1">
      <c r="B45" s="16"/>
      <c r="C45" s="30" t="s">
        <v>43</v>
      </c>
      <c r="D45" s="62" t="s">
        <v>143</v>
      </c>
      <c r="E45" s="38" t="s">
        <v>63</v>
      </c>
      <c r="F45" s="189"/>
      <c r="G45" s="189"/>
      <c r="H45" s="189"/>
      <c r="I45" s="189"/>
      <c r="J45" s="189"/>
      <c r="K45" s="92"/>
      <c r="L45" s="189"/>
      <c r="M45" s="189"/>
      <c r="N45" s="189"/>
      <c r="O45" s="189"/>
      <c r="P45" s="189"/>
      <c r="Q45" s="197">
        <f t="shared" si="1"/>
        <v>0</v>
      </c>
    </row>
    <row r="46" spans="2:17" ht="177" customHeight="1" hidden="1">
      <c r="B46" s="224"/>
      <c r="C46" s="249" t="s">
        <v>44</v>
      </c>
      <c r="D46" s="252" t="s">
        <v>143</v>
      </c>
      <c r="E46" s="58" t="s">
        <v>133</v>
      </c>
      <c r="F46" s="243"/>
      <c r="G46" s="243"/>
      <c r="H46" s="243"/>
      <c r="I46" s="243"/>
      <c r="J46" s="243"/>
      <c r="K46" s="247"/>
      <c r="L46" s="243"/>
      <c r="M46" s="243"/>
      <c r="N46" s="243"/>
      <c r="O46" s="243"/>
      <c r="P46" s="243"/>
      <c r="Q46" s="245">
        <f t="shared" si="1"/>
        <v>0</v>
      </c>
    </row>
    <row r="47" spans="2:17" ht="129" customHeight="1" hidden="1">
      <c r="B47" s="248"/>
      <c r="C47" s="250"/>
      <c r="D47" s="253"/>
      <c r="E47" s="59" t="s">
        <v>134</v>
      </c>
      <c r="F47" s="244"/>
      <c r="G47" s="244"/>
      <c r="H47" s="244"/>
      <c r="I47" s="244"/>
      <c r="J47" s="244"/>
      <c r="K47" s="222"/>
      <c r="L47" s="244"/>
      <c r="M47" s="244"/>
      <c r="N47" s="244"/>
      <c r="O47" s="244"/>
      <c r="P47" s="244"/>
      <c r="Q47" s="246"/>
    </row>
    <row r="48" spans="2:17" ht="110.25" customHeight="1">
      <c r="B48" s="224"/>
      <c r="C48" s="249" t="s">
        <v>45</v>
      </c>
      <c r="D48" s="251" t="s">
        <v>143</v>
      </c>
      <c r="E48" s="61" t="s">
        <v>132</v>
      </c>
      <c r="F48" s="223">
        <v>2052</v>
      </c>
      <c r="G48" s="223">
        <v>2052</v>
      </c>
      <c r="H48" s="243"/>
      <c r="I48" s="243"/>
      <c r="J48" s="243"/>
      <c r="K48" s="247"/>
      <c r="L48" s="243"/>
      <c r="M48" s="243"/>
      <c r="N48" s="243"/>
      <c r="O48" s="243"/>
      <c r="P48" s="243"/>
      <c r="Q48" s="245">
        <f t="shared" si="1"/>
        <v>2052</v>
      </c>
    </row>
    <row r="49" spans="2:17" ht="38.25" customHeight="1">
      <c r="B49" s="248"/>
      <c r="C49" s="250"/>
      <c r="D49" s="251"/>
      <c r="E49" s="60" t="s">
        <v>131</v>
      </c>
      <c r="F49" s="223"/>
      <c r="G49" s="223"/>
      <c r="H49" s="244"/>
      <c r="I49" s="244"/>
      <c r="J49" s="244"/>
      <c r="K49" s="222"/>
      <c r="L49" s="244"/>
      <c r="M49" s="244"/>
      <c r="N49" s="244"/>
      <c r="O49" s="244"/>
      <c r="P49" s="244"/>
      <c r="Q49" s="246"/>
    </row>
    <row r="50" spans="2:17" ht="47.25" customHeight="1" hidden="1">
      <c r="B50" s="16"/>
      <c r="C50" s="29" t="s">
        <v>46</v>
      </c>
      <c r="D50" s="62" t="s">
        <v>144</v>
      </c>
      <c r="E50" s="39" t="s">
        <v>64</v>
      </c>
      <c r="F50" s="189"/>
      <c r="G50" s="189"/>
      <c r="H50" s="189"/>
      <c r="I50" s="189"/>
      <c r="J50" s="189"/>
      <c r="K50" s="92"/>
      <c r="L50" s="189"/>
      <c r="M50" s="189"/>
      <c r="N50" s="189"/>
      <c r="O50" s="189"/>
      <c r="P50" s="189"/>
      <c r="Q50" s="197">
        <f t="shared" si="1"/>
        <v>0</v>
      </c>
    </row>
    <row r="51" spans="2:17" ht="39.75" customHeight="1">
      <c r="B51" s="16"/>
      <c r="C51" s="29" t="s">
        <v>47</v>
      </c>
      <c r="D51" s="62" t="s">
        <v>144</v>
      </c>
      <c r="E51" s="39" t="s">
        <v>65</v>
      </c>
      <c r="F51" s="189">
        <v>1118</v>
      </c>
      <c r="G51" s="189">
        <v>1118</v>
      </c>
      <c r="H51" s="189"/>
      <c r="I51" s="189"/>
      <c r="J51" s="189"/>
      <c r="K51" s="92"/>
      <c r="L51" s="189"/>
      <c r="M51" s="189"/>
      <c r="N51" s="189"/>
      <c r="O51" s="189"/>
      <c r="P51" s="189"/>
      <c r="Q51" s="197">
        <f t="shared" si="1"/>
        <v>1118</v>
      </c>
    </row>
    <row r="52" spans="2:17" ht="29.25" customHeight="1">
      <c r="B52" s="16"/>
      <c r="C52" s="29" t="s">
        <v>48</v>
      </c>
      <c r="D52" s="62" t="s">
        <v>144</v>
      </c>
      <c r="E52" s="211" t="s">
        <v>66</v>
      </c>
      <c r="F52" s="189">
        <v>-4825</v>
      </c>
      <c r="G52" s="189">
        <v>-4825</v>
      </c>
      <c r="H52" s="189"/>
      <c r="I52" s="189"/>
      <c r="J52" s="189"/>
      <c r="K52" s="92"/>
      <c r="L52" s="189"/>
      <c r="M52" s="189"/>
      <c r="N52" s="189"/>
      <c r="O52" s="189"/>
      <c r="P52" s="189"/>
      <c r="Q52" s="197">
        <f t="shared" si="1"/>
        <v>-4825</v>
      </c>
    </row>
    <row r="53" spans="2:17" ht="95.25" customHeight="1" hidden="1">
      <c r="B53" s="16"/>
      <c r="C53" s="30" t="s">
        <v>49</v>
      </c>
      <c r="D53" s="62" t="s">
        <v>144</v>
      </c>
      <c r="E53" s="39" t="s">
        <v>67</v>
      </c>
      <c r="F53" s="189"/>
      <c r="G53" s="189"/>
      <c r="H53" s="189"/>
      <c r="I53" s="189"/>
      <c r="J53" s="189"/>
      <c r="K53" s="92"/>
      <c r="L53" s="189"/>
      <c r="M53" s="189"/>
      <c r="N53" s="189"/>
      <c r="O53" s="189"/>
      <c r="P53" s="189"/>
      <c r="Q53" s="197">
        <f t="shared" si="1"/>
        <v>0</v>
      </c>
    </row>
    <row r="54" spans="2:17" ht="63.75" customHeight="1">
      <c r="B54" s="16"/>
      <c r="C54" s="30" t="s">
        <v>50</v>
      </c>
      <c r="D54" s="62" t="s">
        <v>144</v>
      </c>
      <c r="E54" s="39" t="s">
        <v>68</v>
      </c>
      <c r="F54" s="189">
        <v>23562</v>
      </c>
      <c r="G54" s="189">
        <v>23562</v>
      </c>
      <c r="H54" s="189"/>
      <c r="I54" s="189"/>
      <c r="J54" s="189"/>
      <c r="K54" s="92"/>
      <c r="L54" s="189"/>
      <c r="M54" s="189"/>
      <c r="N54" s="189"/>
      <c r="O54" s="189"/>
      <c r="P54" s="189"/>
      <c r="Q54" s="197">
        <f t="shared" si="1"/>
        <v>23562</v>
      </c>
    </row>
    <row r="55" spans="2:17" ht="14.25" hidden="1">
      <c r="B55" s="16"/>
      <c r="C55" s="30" t="s">
        <v>51</v>
      </c>
      <c r="D55" s="62" t="s">
        <v>144</v>
      </c>
      <c r="E55" s="40" t="s">
        <v>69</v>
      </c>
      <c r="F55" s="189"/>
      <c r="G55" s="189"/>
      <c r="H55" s="189"/>
      <c r="I55" s="189"/>
      <c r="J55" s="189"/>
      <c r="K55" s="92"/>
      <c r="L55" s="189"/>
      <c r="M55" s="189"/>
      <c r="N55" s="189"/>
      <c r="O55" s="189"/>
      <c r="P55" s="189"/>
      <c r="Q55" s="197">
        <f t="shared" si="1"/>
        <v>0</v>
      </c>
    </row>
    <row r="56" spans="2:17" ht="12.75" customHeight="1">
      <c r="B56" s="16"/>
      <c r="C56" s="30" t="s">
        <v>52</v>
      </c>
      <c r="D56" s="62" t="s">
        <v>144</v>
      </c>
      <c r="E56" s="33" t="s">
        <v>70</v>
      </c>
      <c r="F56" s="189">
        <v>-180084</v>
      </c>
      <c r="G56" s="189">
        <v>-180084</v>
      </c>
      <c r="H56" s="189"/>
      <c r="I56" s="189"/>
      <c r="J56" s="189"/>
      <c r="K56" s="92"/>
      <c r="L56" s="189"/>
      <c r="M56" s="189"/>
      <c r="N56" s="189"/>
      <c r="O56" s="189"/>
      <c r="P56" s="189"/>
      <c r="Q56" s="197">
        <f t="shared" si="1"/>
        <v>-180084</v>
      </c>
    </row>
    <row r="57" spans="2:17" ht="13.5" customHeight="1" hidden="1">
      <c r="B57" s="16"/>
      <c r="C57" s="30" t="s">
        <v>53</v>
      </c>
      <c r="D57" s="62" t="s">
        <v>144</v>
      </c>
      <c r="E57" s="33" t="s">
        <v>71</v>
      </c>
      <c r="F57" s="189"/>
      <c r="G57" s="189"/>
      <c r="H57" s="189"/>
      <c r="I57" s="189"/>
      <c r="J57" s="189"/>
      <c r="K57" s="92"/>
      <c r="L57" s="189"/>
      <c r="M57" s="189"/>
      <c r="N57" s="189"/>
      <c r="O57" s="189"/>
      <c r="P57" s="189"/>
      <c r="Q57" s="197">
        <f t="shared" si="1"/>
        <v>0</v>
      </c>
    </row>
    <row r="58" spans="2:17" ht="27.75" customHeight="1" hidden="1">
      <c r="B58" s="16"/>
      <c r="C58" s="30" t="s">
        <v>54</v>
      </c>
      <c r="D58" s="62" t="s">
        <v>144</v>
      </c>
      <c r="E58" s="41" t="s">
        <v>72</v>
      </c>
      <c r="F58" s="189"/>
      <c r="G58" s="189"/>
      <c r="H58" s="189"/>
      <c r="I58" s="189"/>
      <c r="J58" s="189"/>
      <c r="K58" s="92"/>
      <c r="L58" s="189"/>
      <c r="M58" s="189"/>
      <c r="N58" s="189"/>
      <c r="O58" s="189"/>
      <c r="P58" s="189"/>
      <c r="Q58" s="197">
        <f t="shared" si="1"/>
        <v>0</v>
      </c>
    </row>
    <row r="59" spans="2:17" ht="14.25" hidden="1">
      <c r="B59" s="16"/>
      <c r="C59" s="29" t="s">
        <v>55</v>
      </c>
      <c r="D59" s="62" t="s">
        <v>145</v>
      </c>
      <c r="E59" s="28" t="s">
        <v>73</v>
      </c>
      <c r="F59" s="189"/>
      <c r="G59" s="189"/>
      <c r="H59" s="189"/>
      <c r="I59" s="189"/>
      <c r="J59" s="189"/>
      <c r="K59" s="92"/>
      <c r="L59" s="189"/>
      <c r="M59" s="189"/>
      <c r="N59" s="189"/>
      <c r="O59" s="189"/>
      <c r="P59" s="189"/>
      <c r="Q59" s="197">
        <f t="shared" si="1"/>
        <v>0</v>
      </c>
    </row>
    <row r="60" spans="2:17" ht="14.25" hidden="1">
      <c r="B60" s="16"/>
      <c r="C60" s="31" t="s">
        <v>56</v>
      </c>
      <c r="D60" s="62" t="s">
        <v>145</v>
      </c>
      <c r="E60" s="34" t="s">
        <v>135</v>
      </c>
      <c r="F60" s="189"/>
      <c r="G60" s="189"/>
      <c r="H60" s="189"/>
      <c r="I60" s="189"/>
      <c r="J60" s="189"/>
      <c r="K60" s="92"/>
      <c r="L60" s="189"/>
      <c r="M60" s="189"/>
      <c r="N60" s="189"/>
      <c r="O60" s="189"/>
      <c r="P60" s="189"/>
      <c r="Q60" s="197">
        <f t="shared" si="1"/>
        <v>0</v>
      </c>
    </row>
    <row r="61" spans="2:17" ht="14.25" hidden="1">
      <c r="B61" s="16"/>
      <c r="C61" s="29" t="s">
        <v>57</v>
      </c>
      <c r="D61" s="62" t="s">
        <v>145</v>
      </c>
      <c r="E61" s="28" t="s">
        <v>74</v>
      </c>
      <c r="F61" s="189"/>
      <c r="G61" s="189"/>
      <c r="H61" s="189"/>
      <c r="I61" s="189"/>
      <c r="J61" s="189"/>
      <c r="K61" s="92"/>
      <c r="L61" s="189"/>
      <c r="M61" s="189"/>
      <c r="N61" s="189"/>
      <c r="O61" s="189"/>
      <c r="P61" s="189"/>
      <c r="Q61" s="197">
        <f t="shared" si="1"/>
        <v>0</v>
      </c>
    </row>
    <row r="62" spans="2:17" ht="14.25" customHeight="1" hidden="1">
      <c r="B62" s="16"/>
      <c r="C62" s="29" t="s">
        <v>58</v>
      </c>
      <c r="D62" s="62" t="s">
        <v>145</v>
      </c>
      <c r="E62" s="35" t="s">
        <v>75</v>
      </c>
      <c r="F62" s="189"/>
      <c r="G62" s="189"/>
      <c r="H62" s="189"/>
      <c r="I62" s="189"/>
      <c r="J62" s="189"/>
      <c r="K62" s="92"/>
      <c r="L62" s="189"/>
      <c r="M62" s="189"/>
      <c r="N62" s="189"/>
      <c r="O62" s="189"/>
      <c r="P62" s="189"/>
      <c r="Q62" s="197">
        <f t="shared" si="1"/>
        <v>0</v>
      </c>
    </row>
    <row r="63" spans="2:17" ht="14.25" hidden="1">
      <c r="B63" s="16"/>
      <c r="C63" s="29" t="s">
        <v>59</v>
      </c>
      <c r="D63" s="62" t="s">
        <v>145</v>
      </c>
      <c r="E63" s="28" t="s">
        <v>76</v>
      </c>
      <c r="F63" s="189"/>
      <c r="G63" s="189"/>
      <c r="H63" s="189"/>
      <c r="I63" s="189"/>
      <c r="J63" s="189"/>
      <c r="K63" s="92"/>
      <c r="L63" s="189"/>
      <c r="M63" s="189"/>
      <c r="N63" s="189"/>
      <c r="O63" s="189"/>
      <c r="P63" s="189"/>
      <c r="Q63" s="197">
        <f t="shared" si="1"/>
        <v>0</v>
      </c>
    </row>
    <row r="64" spans="2:17" ht="14.25" hidden="1">
      <c r="B64" s="16"/>
      <c r="C64" s="29" t="s">
        <v>60</v>
      </c>
      <c r="D64" s="62" t="s">
        <v>145</v>
      </c>
      <c r="E64" s="28" t="s">
        <v>77</v>
      </c>
      <c r="F64" s="189"/>
      <c r="G64" s="189"/>
      <c r="H64" s="189"/>
      <c r="I64" s="189"/>
      <c r="J64" s="189"/>
      <c r="K64" s="92"/>
      <c r="L64" s="189"/>
      <c r="M64" s="189"/>
      <c r="N64" s="189"/>
      <c r="O64" s="189"/>
      <c r="P64" s="189"/>
      <c r="Q64" s="197">
        <f t="shared" si="1"/>
        <v>0</v>
      </c>
    </row>
    <row r="65" spans="2:17" ht="14.25" hidden="1">
      <c r="B65" s="16"/>
      <c r="C65" s="29" t="s">
        <v>178</v>
      </c>
      <c r="D65" s="62" t="s">
        <v>145</v>
      </c>
      <c r="E65" s="28" t="s">
        <v>179</v>
      </c>
      <c r="F65" s="189"/>
      <c r="G65" s="189"/>
      <c r="H65" s="189"/>
      <c r="I65" s="189"/>
      <c r="J65" s="189"/>
      <c r="K65" s="92"/>
      <c r="L65" s="189"/>
      <c r="M65" s="189"/>
      <c r="N65" s="189"/>
      <c r="O65" s="189"/>
      <c r="P65" s="189"/>
      <c r="Q65" s="197">
        <f t="shared" si="1"/>
        <v>0</v>
      </c>
    </row>
    <row r="66" spans="2:17" ht="14.25">
      <c r="B66" s="16"/>
      <c r="C66" s="29" t="s">
        <v>78</v>
      </c>
      <c r="D66" s="62" t="s">
        <v>145</v>
      </c>
      <c r="E66" s="28" t="s">
        <v>80</v>
      </c>
      <c r="F66" s="189">
        <v>700288</v>
      </c>
      <c r="G66" s="189">
        <v>700288</v>
      </c>
      <c r="H66" s="189"/>
      <c r="I66" s="189"/>
      <c r="J66" s="189"/>
      <c r="K66" s="92"/>
      <c r="L66" s="189"/>
      <c r="M66" s="189"/>
      <c r="N66" s="189"/>
      <c r="O66" s="189"/>
      <c r="P66" s="189"/>
      <c r="Q66" s="197">
        <f t="shared" si="1"/>
        <v>700288</v>
      </c>
    </row>
    <row r="67" spans="2:17" ht="24" customHeight="1">
      <c r="B67" s="16"/>
      <c r="C67" s="29" t="s">
        <v>79</v>
      </c>
      <c r="D67" s="62" t="s">
        <v>12</v>
      </c>
      <c r="E67" s="34" t="s">
        <v>81</v>
      </c>
      <c r="F67" s="189">
        <f>12903100</f>
        <v>12903100</v>
      </c>
      <c r="G67" s="189">
        <f>12903100</f>
        <v>12903100</v>
      </c>
      <c r="H67" s="189"/>
      <c r="I67" s="189"/>
      <c r="J67" s="189"/>
      <c r="K67" s="92"/>
      <c r="L67" s="189"/>
      <c r="M67" s="189"/>
      <c r="N67" s="189"/>
      <c r="O67" s="189"/>
      <c r="P67" s="189"/>
      <c r="Q67" s="197">
        <f t="shared" si="1"/>
        <v>12903100</v>
      </c>
    </row>
    <row r="68" spans="2:17" ht="27" customHeight="1">
      <c r="B68" s="16"/>
      <c r="C68" s="30" t="s">
        <v>252</v>
      </c>
      <c r="D68" s="62" t="s">
        <v>12</v>
      </c>
      <c r="E68" s="34" t="s">
        <v>253</v>
      </c>
      <c r="F68" s="189">
        <v>885622</v>
      </c>
      <c r="G68" s="189">
        <v>885622</v>
      </c>
      <c r="H68" s="189"/>
      <c r="I68" s="189"/>
      <c r="J68" s="189"/>
      <c r="K68" s="92"/>
      <c r="L68" s="189"/>
      <c r="M68" s="189"/>
      <c r="N68" s="189"/>
      <c r="O68" s="189"/>
      <c r="P68" s="189"/>
      <c r="Q68" s="197">
        <f t="shared" si="1"/>
        <v>885622</v>
      </c>
    </row>
    <row r="69" spans="2:17" ht="14.25" hidden="1">
      <c r="B69" s="16"/>
      <c r="C69" s="64" t="s">
        <v>174</v>
      </c>
      <c r="D69" s="62" t="s">
        <v>176</v>
      </c>
      <c r="E69" s="28" t="s">
        <v>175</v>
      </c>
      <c r="F69" s="189"/>
      <c r="G69" s="189"/>
      <c r="H69" s="189"/>
      <c r="I69" s="189"/>
      <c r="J69" s="189"/>
      <c r="K69" s="92"/>
      <c r="L69" s="189"/>
      <c r="M69" s="189"/>
      <c r="N69" s="189"/>
      <c r="O69" s="189"/>
      <c r="P69" s="189"/>
      <c r="Q69" s="109">
        <f t="shared" si="1"/>
        <v>0</v>
      </c>
    </row>
    <row r="70" spans="2:17" ht="22.5" customHeight="1">
      <c r="B70" s="16"/>
      <c r="C70" s="30" t="s">
        <v>82</v>
      </c>
      <c r="D70" s="62" t="s">
        <v>146</v>
      </c>
      <c r="E70" s="34" t="s">
        <v>84</v>
      </c>
      <c r="F70" s="189">
        <v>379212</v>
      </c>
      <c r="G70" s="189">
        <v>379212</v>
      </c>
      <c r="H70" s="189"/>
      <c r="I70" s="189"/>
      <c r="J70" s="189"/>
      <c r="K70" s="92"/>
      <c r="L70" s="189"/>
      <c r="M70" s="189"/>
      <c r="N70" s="189"/>
      <c r="O70" s="189"/>
      <c r="P70" s="189"/>
      <c r="Q70" s="109">
        <f t="shared" si="1"/>
        <v>379212</v>
      </c>
    </row>
    <row r="71" spans="2:17" ht="18.75" customHeight="1" hidden="1">
      <c r="B71" s="16"/>
      <c r="C71" s="30" t="s">
        <v>83</v>
      </c>
      <c r="D71" s="62" t="s">
        <v>143</v>
      </c>
      <c r="E71" s="34" t="s">
        <v>85</v>
      </c>
      <c r="F71" s="189"/>
      <c r="G71" s="189"/>
      <c r="H71" s="189"/>
      <c r="I71" s="189"/>
      <c r="J71" s="189"/>
      <c r="K71" s="92"/>
      <c r="L71" s="189"/>
      <c r="M71" s="189"/>
      <c r="N71" s="189"/>
      <c r="O71" s="189"/>
      <c r="P71" s="189"/>
      <c r="Q71" s="109">
        <f t="shared" si="1"/>
        <v>0</v>
      </c>
    </row>
    <row r="72" spans="2:17" ht="31.5" customHeight="1" hidden="1">
      <c r="B72" s="16"/>
      <c r="C72" s="29" t="s">
        <v>91</v>
      </c>
      <c r="D72" s="62" t="s">
        <v>147</v>
      </c>
      <c r="E72" s="52" t="s">
        <v>102</v>
      </c>
      <c r="F72" s="189"/>
      <c r="G72" s="189"/>
      <c r="H72" s="189"/>
      <c r="I72" s="189"/>
      <c r="J72" s="189"/>
      <c r="K72" s="92"/>
      <c r="L72" s="189"/>
      <c r="M72" s="189"/>
      <c r="N72" s="189"/>
      <c r="O72" s="189"/>
      <c r="P72" s="189"/>
      <c r="Q72" s="109">
        <f t="shared" si="1"/>
        <v>0</v>
      </c>
    </row>
    <row r="73" spans="2:17" ht="42" customHeight="1" hidden="1">
      <c r="B73" s="16"/>
      <c r="C73" s="29" t="s">
        <v>92</v>
      </c>
      <c r="D73" s="62" t="s">
        <v>146</v>
      </c>
      <c r="E73" s="52" t="s">
        <v>103</v>
      </c>
      <c r="F73" s="189"/>
      <c r="G73" s="189"/>
      <c r="H73" s="189"/>
      <c r="I73" s="189"/>
      <c r="J73" s="189"/>
      <c r="K73" s="92"/>
      <c r="L73" s="189"/>
      <c r="M73" s="189"/>
      <c r="N73" s="189"/>
      <c r="O73" s="189"/>
      <c r="P73" s="189"/>
      <c r="Q73" s="109">
        <f t="shared" si="1"/>
        <v>0</v>
      </c>
    </row>
    <row r="74" spans="2:17" ht="27.75" customHeight="1" hidden="1">
      <c r="B74" s="16"/>
      <c r="C74" s="29" t="s">
        <v>94</v>
      </c>
      <c r="D74" s="62" t="s">
        <v>146</v>
      </c>
      <c r="E74" s="52" t="s">
        <v>105</v>
      </c>
      <c r="F74" s="189"/>
      <c r="G74" s="189"/>
      <c r="H74" s="189"/>
      <c r="I74" s="189"/>
      <c r="J74" s="189"/>
      <c r="K74" s="92"/>
      <c r="L74" s="189"/>
      <c r="M74" s="189"/>
      <c r="N74" s="189"/>
      <c r="O74" s="189"/>
      <c r="P74" s="189"/>
      <c r="Q74" s="109">
        <f t="shared" si="1"/>
        <v>0</v>
      </c>
    </row>
    <row r="75" spans="2:17" ht="24.75" customHeight="1" hidden="1">
      <c r="B75" s="42"/>
      <c r="C75" s="43" t="s">
        <v>95</v>
      </c>
      <c r="D75" s="63" t="s">
        <v>146</v>
      </c>
      <c r="E75" s="53" t="s">
        <v>106</v>
      </c>
      <c r="F75" s="209"/>
      <c r="G75" s="209"/>
      <c r="H75" s="209"/>
      <c r="I75" s="209"/>
      <c r="J75" s="209"/>
      <c r="K75" s="44"/>
      <c r="L75" s="209"/>
      <c r="M75" s="209"/>
      <c r="N75" s="209"/>
      <c r="O75" s="209"/>
      <c r="P75" s="209"/>
      <c r="Q75" s="109">
        <f t="shared" si="1"/>
        <v>0</v>
      </c>
    </row>
    <row r="76" spans="1:20" s="50" customFormat="1" ht="15" customHeight="1" hidden="1">
      <c r="A76" s="45"/>
      <c r="B76" s="46"/>
      <c r="C76" s="29" t="s">
        <v>96</v>
      </c>
      <c r="D76" s="64" t="s">
        <v>146</v>
      </c>
      <c r="E76" s="52" t="s">
        <v>107</v>
      </c>
      <c r="F76" s="200"/>
      <c r="G76" s="200"/>
      <c r="H76" s="200"/>
      <c r="I76" s="200"/>
      <c r="J76" s="200"/>
      <c r="K76" s="49"/>
      <c r="L76" s="200"/>
      <c r="M76" s="200"/>
      <c r="N76" s="200"/>
      <c r="O76" s="200"/>
      <c r="P76" s="200"/>
      <c r="Q76" s="109">
        <f t="shared" si="1"/>
        <v>0</v>
      </c>
      <c r="R76" s="57"/>
      <c r="S76" s="57"/>
      <c r="T76" s="56"/>
    </row>
    <row r="77" spans="1:20" s="50" customFormat="1" ht="24" customHeight="1">
      <c r="A77" s="45"/>
      <c r="B77" s="46"/>
      <c r="C77" s="29" t="s">
        <v>122</v>
      </c>
      <c r="D77" s="64" t="s">
        <v>144</v>
      </c>
      <c r="E77" s="35" t="s">
        <v>125</v>
      </c>
      <c r="F77" s="200">
        <v>-280000</v>
      </c>
      <c r="G77" s="200">
        <v>-280000</v>
      </c>
      <c r="H77" s="200"/>
      <c r="I77" s="200"/>
      <c r="J77" s="200"/>
      <c r="K77" s="49"/>
      <c r="L77" s="200"/>
      <c r="M77" s="200"/>
      <c r="N77" s="200"/>
      <c r="O77" s="200"/>
      <c r="P77" s="200"/>
      <c r="Q77" s="109">
        <f>SUM(F77+K77)</f>
        <v>-280000</v>
      </c>
      <c r="R77" s="57"/>
      <c r="S77" s="57"/>
      <c r="T77" s="56"/>
    </row>
    <row r="78" spans="1:20" s="50" customFormat="1" ht="26.25" customHeight="1">
      <c r="A78" s="45"/>
      <c r="B78" s="46"/>
      <c r="C78" s="29" t="s">
        <v>123</v>
      </c>
      <c r="D78" s="64" t="s">
        <v>144</v>
      </c>
      <c r="E78" s="35" t="s">
        <v>126</v>
      </c>
      <c r="F78" s="200">
        <v>-258400</v>
      </c>
      <c r="G78" s="200">
        <v>-258400</v>
      </c>
      <c r="H78" s="200"/>
      <c r="I78" s="200"/>
      <c r="J78" s="200"/>
      <c r="K78" s="49"/>
      <c r="L78" s="200"/>
      <c r="M78" s="200"/>
      <c r="N78" s="200"/>
      <c r="O78" s="200"/>
      <c r="P78" s="200"/>
      <c r="Q78" s="197">
        <f>SUM(F78+K78)</f>
        <v>-258400</v>
      </c>
      <c r="R78" s="57"/>
      <c r="S78" s="57"/>
      <c r="T78" s="56"/>
    </row>
    <row r="79" spans="1:20" s="82" customFormat="1" ht="12.75" customHeight="1" hidden="1">
      <c r="A79" s="77"/>
      <c r="B79" s="78"/>
      <c r="C79" s="74" t="s">
        <v>165</v>
      </c>
      <c r="D79" s="238" t="s">
        <v>166</v>
      </c>
      <c r="E79" s="239"/>
      <c r="F79" s="202">
        <f>SUM(F80:F85)</f>
        <v>0</v>
      </c>
      <c r="G79" s="202">
        <f aca="true" t="shared" si="7" ref="G79:P79">SUM(G80:G85)</f>
        <v>0</v>
      </c>
      <c r="H79" s="202">
        <f t="shared" si="7"/>
        <v>0</v>
      </c>
      <c r="I79" s="202">
        <f t="shared" si="7"/>
        <v>0</v>
      </c>
      <c r="J79" s="202">
        <f t="shared" si="7"/>
        <v>0</v>
      </c>
      <c r="K79" s="79">
        <f t="shared" si="7"/>
        <v>0</v>
      </c>
      <c r="L79" s="202">
        <f t="shared" si="7"/>
        <v>0</v>
      </c>
      <c r="M79" s="202">
        <f t="shared" si="7"/>
        <v>0</v>
      </c>
      <c r="N79" s="202">
        <f t="shared" si="7"/>
        <v>0</v>
      </c>
      <c r="O79" s="202">
        <f t="shared" si="7"/>
        <v>0</v>
      </c>
      <c r="P79" s="202">
        <f t="shared" si="7"/>
        <v>0</v>
      </c>
      <c r="Q79" s="69">
        <f t="shared" si="1"/>
        <v>0</v>
      </c>
      <c r="R79" s="91"/>
      <c r="S79" s="80"/>
      <c r="T79" s="81"/>
    </row>
    <row r="80" spans="1:20" s="50" customFormat="1" ht="12.75" customHeight="1" hidden="1">
      <c r="A80" s="45"/>
      <c r="B80" s="46"/>
      <c r="C80" s="29" t="s">
        <v>108</v>
      </c>
      <c r="D80" s="64" t="s">
        <v>148</v>
      </c>
      <c r="E80" s="28" t="s">
        <v>113</v>
      </c>
      <c r="F80" s="200"/>
      <c r="G80" s="200"/>
      <c r="H80" s="200"/>
      <c r="I80" s="200"/>
      <c r="J80" s="200"/>
      <c r="K80" s="49"/>
      <c r="L80" s="200"/>
      <c r="M80" s="200"/>
      <c r="N80" s="200"/>
      <c r="O80" s="200"/>
      <c r="P80" s="200"/>
      <c r="Q80" s="109">
        <f t="shared" si="1"/>
        <v>0</v>
      </c>
      <c r="R80" s="57"/>
      <c r="S80" s="57"/>
      <c r="T80" s="56"/>
    </row>
    <row r="81" spans="1:20" s="50" customFormat="1" ht="12.75" customHeight="1" hidden="1">
      <c r="A81" s="45"/>
      <c r="B81" s="46"/>
      <c r="C81" s="29" t="s">
        <v>109</v>
      </c>
      <c r="D81" s="64" t="s">
        <v>148</v>
      </c>
      <c r="E81" s="28" t="s">
        <v>114</v>
      </c>
      <c r="F81" s="200"/>
      <c r="G81" s="200"/>
      <c r="H81" s="200"/>
      <c r="I81" s="200"/>
      <c r="J81" s="200"/>
      <c r="K81" s="49"/>
      <c r="L81" s="200"/>
      <c r="M81" s="200"/>
      <c r="N81" s="200"/>
      <c r="O81" s="200"/>
      <c r="P81" s="200"/>
      <c r="Q81" s="109">
        <f t="shared" si="1"/>
        <v>0</v>
      </c>
      <c r="R81" s="57"/>
      <c r="S81" s="57"/>
      <c r="T81" s="56"/>
    </row>
    <row r="82" spans="1:20" s="50" customFormat="1" ht="26.25" customHeight="1" hidden="1">
      <c r="A82" s="45"/>
      <c r="B82" s="46"/>
      <c r="C82" s="29" t="s">
        <v>110</v>
      </c>
      <c r="D82" s="64" t="s">
        <v>149</v>
      </c>
      <c r="E82" s="35" t="s">
        <v>115</v>
      </c>
      <c r="F82" s="200"/>
      <c r="G82" s="200"/>
      <c r="H82" s="200"/>
      <c r="I82" s="200"/>
      <c r="J82" s="200"/>
      <c r="K82" s="49"/>
      <c r="L82" s="200"/>
      <c r="M82" s="200"/>
      <c r="N82" s="200"/>
      <c r="O82" s="200"/>
      <c r="P82" s="200"/>
      <c r="Q82" s="109">
        <f t="shared" si="1"/>
        <v>0</v>
      </c>
      <c r="R82" s="57"/>
      <c r="S82" s="57"/>
      <c r="T82" s="56"/>
    </row>
    <row r="83" spans="1:20" s="50" customFormat="1" ht="12.75" customHeight="1" hidden="1">
      <c r="A83" s="45"/>
      <c r="B83" s="46"/>
      <c r="C83" s="29" t="s">
        <v>111</v>
      </c>
      <c r="D83" s="64" t="s">
        <v>139</v>
      </c>
      <c r="E83" s="28" t="s">
        <v>116</v>
      </c>
      <c r="F83" s="200"/>
      <c r="G83" s="200"/>
      <c r="H83" s="200"/>
      <c r="I83" s="200"/>
      <c r="J83" s="200"/>
      <c r="K83" s="49"/>
      <c r="L83" s="200"/>
      <c r="M83" s="200"/>
      <c r="N83" s="200"/>
      <c r="O83" s="200"/>
      <c r="P83" s="200"/>
      <c r="Q83" s="109">
        <f t="shared" si="1"/>
        <v>0</v>
      </c>
      <c r="R83" s="57"/>
      <c r="S83" s="57"/>
      <c r="T83" s="56"/>
    </row>
    <row r="84" spans="1:20" s="50" customFormat="1" ht="12.75" customHeight="1" hidden="1">
      <c r="A84" s="45"/>
      <c r="B84" s="46"/>
      <c r="C84" s="29" t="s">
        <v>112</v>
      </c>
      <c r="D84" s="64" t="s">
        <v>150</v>
      </c>
      <c r="E84" s="28" t="s">
        <v>117</v>
      </c>
      <c r="F84" s="200"/>
      <c r="G84" s="200"/>
      <c r="H84" s="200"/>
      <c r="I84" s="200"/>
      <c r="J84" s="200"/>
      <c r="K84" s="49"/>
      <c r="L84" s="200"/>
      <c r="M84" s="200"/>
      <c r="N84" s="200"/>
      <c r="O84" s="200"/>
      <c r="P84" s="200"/>
      <c r="Q84" s="109">
        <f t="shared" si="1"/>
        <v>0</v>
      </c>
      <c r="R84" s="57"/>
      <c r="S84" s="57"/>
      <c r="T84" s="56"/>
    </row>
    <row r="85" spans="1:20" s="50" customFormat="1" ht="12" customHeight="1" hidden="1">
      <c r="A85" s="45"/>
      <c r="B85" s="46"/>
      <c r="C85" s="54" t="s">
        <v>129</v>
      </c>
      <c r="D85" s="64" t="s">
        <v>152</v>
      </c>
      <c r="E85" s="55" t="s">
        <v>100</v>
      </c>
      <c r="F85" s="200"/>
      <c r="G85" s="200"/>
      <c r="H85" s="200"/>
      <c r="I85" s="200"/>
      <c r="J85" s="200"/>
      <c r="K85" s="49"/>
      <c r="L85" s="200"/>
      <c r="M85" s="200"/>
      <c r="N85" s="200"/>
      <c r="O85" s="200"/>
      <c r="P85" s="200"/>
      <c r="Q85" s="109">
        <f t="shared" si="1"/>
        <v>0</v>
      </c>
      <c r="R85" s="57"/>
      <c r="S85" s="57"/>
      <c r="T85" s="56"/>
    </row>
    <row r="86" spans="1:20" s="98" customFormat="1" ht="21.75" customHeight="1">
      <c r="A86" s="93"/>
      <c r="B86" s="94"/>
      <c r="C86" s="235" t="s">
        <v>167</v>
      </c>
      <c r="D86" s="236"/>
      <c r="E86" s="237"/>
      <c r="F86" s="192">
        <f>SUM(F9+F16+F29+F41+F79)</f>
        <v>12435184</v>
      </c>
      <c r="G86" s="192">
        <f>SUM(G9+G16+G29+G41+G79)</f>
        <v>12435184</v>
      </c>
      <c r="H86" s="192">
        <f aca="true" t="shared" si="8" ref="H86:P86">SUM(H9+H16+H29+H41+H79)</f>
        <v>0</v>
      </c>
      <c r="I86" s="192">
        <f t="shared" si="8"/>
        <v>30000</v>
      </c>
      <c r="J86" s="192">
        <f t="shared" si="8"/>
        <v>0</v>
      </c>
      <c r="K86" s="95">
        <f t="shared" si="8"/>
        <v>0</v>
      </c>
      <c r="L86" s="192">
        <f t="shared" si="8"/>
        <v>0</v>
      </c>
      <c r="M86" s="192">
        <f t="shared" si="8"/>
        <v>0</v>
      </c>
      <c r="N86" s="192">
        <f t="shared" si="8"/>
        <v>0</v>
      </c>
      <c r="O86" s="192">
        <f t="shared" si="8"/>
        <v>0</v>
      </c>
      <c r="P86" s="192">
        <f t="shared" si="8"/>
        <v>0</v>
      </c>
      <c r="Q86" s="194">
        <f>SUM(F86+K86)</f>
        <v>12435184</v>
      </c>
      <c r="R86" s="96"/>
      <c r="S86" s="96"/>
      <c r="T86" s="97"/>
    </row>
    <row r="87" spans="1:20" s="82" customFormat="1" ht="14.25" customHeight="1">
      <c r="A87" s="77"/>
      <c r="B87" s="78"/>
      <c r="C87" s="74" t="s">
        <v>168</v>
      </c>
      <c r="D87" s="238" t="s">
        <v>169</v>
      </c>
      <c r="E87" s="239"/>
      <c r="F87" s="202">
        <f>SUM(F88+F90)</f>
        <v>-1241600</v>
      </c>
      <c r="G87" s="202">
        <f aca="true" t="shared" si="9" ref="G87:P87">SUM(G88+G90)</f>
        <v>0</v>
      </c>
      <c r="H87" s="202">
        <f t="shared" si="9"/>
        <v>0</v>
      </c>
      <c r="I87" s="202">
        <f t="shared" si="9"/>
        <v>0</v>
      </c>
      <c r="J87" s="202">
        <f t="shared" si="9"/>
        <v>0</v>
      </c>
      <c r="K87" s="202">
        <f t="shared" si="9"/>
        <v>0</v>
      </c>
      <c r="L87" s="202">
        <f t="shared" si="9"/>
        <v>0</v>
      </c>
      <c r="M87" s="202">
        <f t="shared" si="9"/>
        <v>0</v>
      </c>
      <c r="N87" s="202">
        <f t="shared" si="9"/>
        <v>0</v>
      </c>
      <c r="O87" s="202">
        <f t="shared" si="9"/>
        <v>0</v>
      </c>
      <c r="P87" s="202">
        <f t="shared" si="9"/>
        <v>0</v>
      </c>
      <c r="Q87" s="195">
        <f aca="true" t="shared" si="10" ref="Q87:Q94">SUM(F87+K87)</f>
        <v>-1241600</v>
      </c>
      <c r="R87" s="80"/>
      <c r="S87" s="80"/>
      <c r="T87" s="81"/>
    </row>
    <row r="88" spans="1:20" s="88" customFormat="1" ht="17.25" customHeight="1">
      <c r="A88" s="83"/>
      <c r="B88" s="84"/>
      <c r="C88" s="85" t="s">
        <v>127</v>
      </c>
      <c r="D88" s="212"/>
      <c r="E88" s="213" t="s">
        <v>170</v>
      </c>
      <c r="F88" s="214">
        <f>SUM(F89)</f>
        <v>-1241600</v>
      </c>
      <c r="G88" s="214">
        <f aca="true" t="shared" si="11" ref="G88:P88">SUM(G89)</f>
        <v>0</v>
      </c>
      <c r="H88" s="214">
        <f t="shared" si="11"/>
        <v>0</v>
      </c>
      <c r="I88" s="214">
        <f t="shared" si="11"/>
        <v>0</v>
      </c>
      <c r="J88" s="214">
        <f t="shared" si="11"/>
        <v>0</v>
      </c>
      <c r="K88" s="214">
        <f t="shared" si="11"/>
        <v>0</v>
      </c>
      <c r="L88" s="214">
        <f t="shared" si="11"/>
        <v>0</v>
      </c>
      <c r="M88" s="214">
        <f t="shared" si="11"/>
        <v>0</v>
      </c>
      <c r="N88" s="214">
        <f t="shared" si="11"/>
        <v>0</v>
      </c>
      <c r="O88" s="214">
        <f t="shared" si="11"/>
        <v>0</v>
      </c>
      <c r="P88" s="214">
        <f t="shared" si="11"/>
        <v>0</v>
      </c>
      <c r="Q88" s="215">
        <f t="shared" si="10"/>
        <v>-1241600</v>
      </c>
      <c r="R88" s="86"/>
      <c r="S88" s="86"/>
      <c r="T88" s="87"/>
    </row>
    <row r="89" spans="1:20" s="221" customFormat="1" ht="18" customHeight="1">
      <c r="A89" s="216"/>
      <c r="B89" s="46"/>
      <c r="C89" s="54" t="s">
        <v>128</v>
      </c>
      <c r="D89" s="64" t="s">
        <v>152</v>
      </c>
      <c r="E89" s="217" t="s">
        <v>130</v>
      </c>
      <c r="F89" s="218">
        <f>-1172600-40000-29000</f>
        <v>-1241600</v>
      </c>
      <c r="G89" s="218"/>
      <c r="H89" s="218"/>
      <c r="I89" s="218"/>
      <c r="J89" s="218"/>
      <c r="K89" s="218"/>
      <c r="L89" s="218"/>
      <c r="M89" s="218"/>
      <c r="N89" s="218"/>
      <c r="O89" s="218"/>
      <c r="P89" s="218"/>
      <c r="Q89" s="198">
        <f t="shared" si="10"/>
        <v>-1241600</v>
      </c>
      <c r="R89" s="219"/>
      <c r="S89" s="219"/>
      <c r="T89" s="220"/>
    </row>
    <row r="90" spans="1:20" s="88" customFormat="1" ht="14.25" customHeight="1" hidden="1">
      <c r="A90" s="83"/>
      <c r="B90" s="84"/>
      <c r="C90" s="85" t="s">
        <v>172</v>
      </c>
      <c r="D90" s="89"/>
      <c r="E90" s="90" t="s">
        <v>171</v>
      </c>
      <c r="F90" s="199">
        <f>SUM(F91:F93)</f>
        <v>0</v>
      </c>
      <c r="G90" s="199">
        <f aca="true" t="shared" si="12" ref="G90:P90">SUM(G91:G93)</f>
        <v>0</v>
      </c>
      <c r="H90" s="199">
        <f t="shared" si="12"/>
        <v>0</v>
      </c>
      <c r="I90" s="199">
        <f t="shared" si="12"/>
        <v>0</v>
      </c>
      <c r="J90" s="199">
        <f t="shared" si="12"/>
        <v>0</v>
      </c>
      <c r="K90" s="199">
        <f t="shared" si="12"/>
        <v>0</v>
      </c>
      <c r="L90" s="199">
        <f t="shared" si="12"/>
        <v>0</v>
      </c>
      <c r="M90" s="199">
        <f t="shared" si="12"/>
        <v>0</v>
      </c>
      <c r="N90" s="199">
        <f t="shared" si="12"/>
        <v>0</v>
      </c>
      <c r="O90" s="199">
        <f t="shared" si="12"/>
        <v>0</v>
      </c>
      <c r="P90" s="199">
        <f t="shared" si="12"/>
        <v>0</v>
      </c>
      <c r="Q90" s="201">
        <f t="shared" si="10"/>
        <v>0</v>
      </c>
      <c r="R90" s="86"/>
      <c r="S90" s="86"/>
      <c r="T90" s="87"/>
    </row>
    <row r="91" spans="1:20" s="50" customFormat="1" ht="15.75" customHeight="1" hidden="1">
      <c r="A91" s="45"/>
      <c r="B91" s="46"/>
      <c r="C91" s="30" t="s">
        <v>180</v>
      </c>
      <c r="D91" s="64" t="s">
        <v>184</v>
      </c>
      <c r="E91" s="34" t="s">
        <v>248</v>
      </c>
      <c r="F91" s="200"/>
      <c r="G91" s="200"/>
      <c r="H91" s="200"/>
      <c r="I91" s="200"/>
      <c r="J91" s="200"/>
      <c r="K91" s="200"/>
      <c r="L91" s="200"/>
      <c r="M91" s="200"/>
      <c r="N91" s="200"/>
      <c r="O91" s="200"/>
      <c r="P91" s="200"/>
      <c r="Q91" s="197">
        <f t="shared" si="10"/>
        <v>0</v>
      </c>
      <c r="R91" s="57"/>
      <c r="S91" s="57"/>
      <c r="T91" s="56"/>
    </row>
    <row r="92" spans="1:20" s="50" customFormat="1" ht="12.75" customHeight="1" hidden="1">
      <c r="A92" s="45"/>
      <c r="B92" s="46"/>
      <c r="C92" s="29" t="s">
        <v>255</v>
      </c>
      <c r="D92" s="64" t="s">
        <v>184</v>
      </c>
      <c r="E92" s="205" t="s">
        <v>254</v>
      </c>
      <c r="F92" s="200"/>
      <c r="G92" s="200"/>
      <c r="H92" s="200"/>
      <c r="I92" s="200"/>
      <c r="J92" s="200"/>
      <c r="K92" s="200"/>
      <c r="L92" s="200"/>
      <c r="M92" s="200"/>
      <c r="N92" s="200"/>
      <c r="O92" s="200"/>
      <c r="P92" s="200"/>
      <c r="Q92" s="17">
        <f t="shared" si="10"/>
        <v>0</v>
      </c>
      <c r="R92" s="57"/>
      <c r="S92" s="57"/>
      <c r="T92" s="56"/>
    </row>
    <row r="93" spans="1:20" s="50" customFormat="1" ht="12.75" customHeight="1" hidden="1">
      <c r="A93" s="45"/>
      <c r="B93" s="46"/>
      <c r="C93" s="29"/>
      <c r="D93" s="47"/>
      <c r="E93" s="48"/>
      <c r="F93" s="200"/>
      <c r="G93" s="200"/>
      <c r="H93" s="200"/>
      <c r="I93" s="200"/>
      <c r="J93" s="200"/>
      <c r="K93" s="200"/>
      <c r="L93" s="200"/>
      <c r="M93" s="200"/>
      <c r="N93" s="200"/>
      <c r="O93" s="200"/>
      <c r="P93" s="200"/>
      <c r="Q93" s="17">
        <f t="shared" si="10"/>
        <v>0</v>
      </c>
      <c r="R93" s="57"/>
      <c r="S93" s="57"/>
      <c r="T93" s="56"/>
    </row>
    <row r="94" spans="1:20" s="102" customFormat="1" ht="20.25" customHeight="1">
      <c r="A94" s="99"/>
      <c r="B94" s="99"/>
      <c r="C94" s="240" t="s">
        <v>173</v>
      </c>
      <c r="D94" s="241"/>
      <c r="E94" s="242"/>
      <c r="F94" s="191">
        <f>SUM(F86+F87)</f>
        <v>11193584</v>
      </c>
      <c r="G94" s="191">
        <f aca="true" t="shared" si="13" ref="G94:P94">SUM(G86+G87)</f>
        <v>12435184</v>
      </c>
      <c r="H94" s="191">
        <f t="shared" si="13"/>
        <v>0</v>
      </c>
      <c r="I94" s="191">
        <f t="shared" si="13"/>
        <v>30000</v>
      </c>
      <c r="J94" s="191">
        <f t="shared" si="13"/>
        <v>0</v>
      </c>
      <c r="K94" s="191">
        <f t="shared" si="13"/>
        <v>0</v>
      </c>
      <c r="L94" s="191">
        <f t="shared" si="13"/>
        <v>0</v>
      </c>
      <c r="M94" s="191">
        <f t="shared" si="13"/>
        <v>0</v>
      </c>
      <c r="N94" s="191">
        <f t="shared" si="13"/>
        <v>0</v>
      </c>
      <c r="O94" s="191">
        <f t="shared" si="13"/>
        <v>0</v>
      </c>
      <c r="P94" s="191">
        <f t="shared" si="13"/>
        <v>0</v>
      </c>
      <c r="Q94" s="193">
        <f t="shared" si="10"/>
        <v>11193584</v>
      </c>
      <c r="R94" s="100"/>
      <c r="S94" s="100"/>
      <c r="T94" s="101"/>
    </row>
    <row r="95" spans="2:17" ht="23.25" customHeight="1">
      <c r="B95" s="233" t="s">
        <v>16</v>
      </c>
      <c r="C95" s="233"/>
      <c r="D95" s="233"/>
      <c r="E95" s="233"/>
      <c r="F95" s="233"/>
      <c r="G95" s="233"/>
      <c r="H95" s="233"/>
      <c r="I95" s="233"/>
      <c r="J95" s="233"/>
      <c r="K95" s="233"/>
      <c r="L95" s="233"/>
      <c r="M95" s="233"/>
      <c r="N95" s="233"/>
      <c r="O95" s="233"/>
      <c r="P95" s="233"/>
      <c r="Q95" s="233"/>
    </row>
    <row r="96" spans="2:17" ht="18.75" customHeight="1">
      <c r="B96" s="233" t="s">
        <v>17</v>
      </c>
      <c r="C96" s="233"/>
      <c r="D96" s="233"/>
      <c r="E96" s="233"/>
      <c r="F96" s="233"/>
      <c r="G96" s="233"/>
      <c r="H96" s="233"/>
      <c r="I96" s="233"/>
      <c r="J96" s="233"/>
      <c r="K96" s="233"/>
      <c r="L96" s="233"/>
      <c r="M96" s="233"/>
      <c r="N96" s="233"/>
      <c r="O96" s="233"/>
      <c r="P96" s="233"/>
      <c r="Q96" s="233"/>
    </row>
    <row r="98" spans="2:5" ht="12.75">
      <c r="B98" s="26" t="s">
        <v>20</v>
      </c>
      <c r="C98" s="26" t="s">
        <v>270</v>
      </c>
      <c r="D98" s="27"/>
      <c r="E98" s="20"/>
    </row>
  </sheetData>
  <mergeCells count="64">
    <mergeCell ref="K5:P5"/>
    <mergeCell ref="Q5:Q8"/>
    <mergeCell ref="F6:F8"/>
    <mergeCell ref="J6:J8"/>
    <mergeCell ref="K6:K8"/>
    <mergeCell ref="I7:I8"/>
    <mergeCell ref="P7:P8"/>
    <mergeCell ref="M7:M8"/>
    <mergeCell ref="N7:N8"/>
    <mergeCell ref="B1:Q1"/>
    <mergeCell ref="B3:Q3"/>
    <mergeCell ref="B5:B8"/>
    <mergeCell ref="C5:C8"/>
    <mergeCell ref="D5:D8"/>
    <mergeCell ref="E5:E8"/>
    <mergeCell ref="F5:J5"/>
    <mergeCell ref="L6:L8"/>
    <mergeCell ref="M6:N6"/>
    <mergeCell ref="O6:O8"/>
    <mergeCell ref="D9:E9"/>
    <mergeCell ref="D16:E16"/>
    <mergeCell ref="C17:C19"/>
    <mergeCell ref="H7:H8"/>
    <mergeCell ref="G6:G8"/>
    <mergeCell ref="H6:I6"/>
    <mergeCell ref="D29:E29"/>
    <mergeCell ref="D41:E41"/>
    <mergeCell ref="B46:B47"/>
    <mergeCell ref="C46:C47"/>
    <mergeCell ref="D46:D47"/>
    <mergeCell ref="F46:F47"/>
    <mergeCell ref="G46:G47"/>
    <mergeCell ref="H46:H47"/>
    <mergeCell ref="I46:I47"/>
    <mergeCell ref="J46:J47"/>
    <mergeCell ref="K46:K47"/>
    <mergeCell ref="L46:L47"/>
    <mergeCell ref="M46:M47"/>
    <mergeCell ref="N46:N47"/>
    <mergeCell ref="O46:O47"/>
    <mergeCell ref="P46:P47"/>
    <mergeCell ref="Q46:Q47"/>
    <mergeCell ref="B48:B49"/>
    <mergeCell ref="C48:C49"/>
    <mergeCell ref="D48:D49"/>
    <mergeCell ref="F48:F49"/>
    <mergeCell ref="G48:G49"/>
    <mergeCell ref="H48:H49"/>
    <mergeCell ref="I48:I49"/>
    <mergeCell ref="J48:J49"/>
    <mergeCell ref="K48:K49"/>
    <mergeCell ref="L48:L49"/>
    <mergeCell ref="M48:M49"/>
    <mergeCell ref="N48:N49"/>
    <mergeCell ref="B96:Q96"/>
    <mergeCell ref="M2:Q2"/>
    <mergeCell ref="C86:E86"/>
    <mergeCell ref="D87:E87"/>
    <mergeCell ref="C94:E94"/>
    <mergeCell ref="B95:Q95"/>
    <mergeCell ref="O48:O49"/>
    <mergeCell ref="P48:P49"/>
    <mergeCell ref="Q48:Q49"/>
    <mergeCell ref="D79:E79"/>
  </mergeCells>
  <printOptions/>
  <pageMargins left="0.19" right="0.17" top="0.18" bottom="0.16" header="0.18" footer="0.16"/>
  <pageSetup fitToHeight="1"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Admin</cp:lastModifiedBy>
  <cp:lastPrinted>2016-01-16T09:55:37Z</cp:lastPrinted>
  <dcterms:created xsi:type="dcterms:W3CDTF">2014-01-17T10:52:16Z</dcterms:created>
  <dcterms:modified xsi:type="dcterms:W3CDTF">2016-01-16T09:55:39Z</dcterms:modified>
  <cp:category/>
  <cp:version/>
  <cp:contentType/>
  <cp:contentStatus/>
</cp:coreProperties>
</file>